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arion\vol1\users\amandaj\My Documents\"/>
    </mc:Choice>
  </mc:AlternateContent>
  <workbookProtection workbookAlgorithmName="SHA-512" workbookHashValue="1GNBXefUgETsBxNLmHRsdqOuxa1fYRl9GOougGj90RX8R7aRBEUaPPhPa4sEwBDW7xSfFD+Cc+QVkEqCzEONog==" workbookSaltValue="XsrCxbwgNmRwl3imbGGpfA==" workbookSpinCount="100000" lockStructure="1"/>
  <bookViews>
    <workbookView xWindow="0" yWindow="0" windowWidth="15345" windowHeight="4545"/>
  </bookViews>
  <sheets>
    <sheet name="Instructions" sheetId="4" r:id="rId1"/>
    <sheet name="PPP Schedule A Worksheet Equiv" sheetId="2" r:id="rId2"/>
    <sheet name="PPP Schedule A" sheetId="3" r:id="rId3"/>
    <sheet name="Calculation of Forgiveness" sheetId="1" r:id="rId4"/>
  </sheets>
  <definedNames>
    <definedName name="_xlnm.Print_Area" localSheetId="2">'PPP Schedule A'!$A$5:$K$43</definedName>
    <definedName name="_xlnm.Print_Area" localSheetId="1">'PPP Schedule A Worksheet Equiv'!$A$1:$P$248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6" i="2" l="1"/>
  <c r="O7" i="2" l="1"/>
  <c r="O8" i="2"/>
  <c r="O9" i="2"/>
  <c r="O10" i="2"/>
  <c r="O11" i="2"/>
  <c r="O12" i="2"/>
  <c r="O13" i="2"/>
  <c r="O14" i="2"/>
  <c r="O15" i="2"/>
  <c r="O16" i="2"/>
  <c r="O17" i="2"/>
  <c r="O18" i="2"/>
  <c r="O19" i="2"/>
  <c r="O20" i="2"/>
  <c r="O21" i="2"/>
  <c r="O22" i="2"/>
  <c r="O23" i="2"/>
  <c r="O24" i="2"/>
  <c r="O25" i="2"/>
  <c r="O26" i="2"/>
  <c r="O27" i="2"/>
  <c r="O28" i="2"/>
  <c r="O29" i="2"/>
  <c r="O30" i="2"/>
  <c r="O31" i="2"/>
  <c r="O32" i="2"/>
  <c r="O33" i="2"/>
  <c r="O34" i="2"/>
  <c r="O35" i="2"/>
  <c r="O36" i="2"/>
  <c r="O37" i="2"/>
  <c r="O38" i="2"/>
  <c r="O39" i="2"/>
  <c r="O40" i="2"/>
  <c r="O41" i="2"/>
  <c r="O42" i="2"/>
  <c r="O43" i="2"/>
  <c r="O44" i="2"/>
  <c r="O45" i="2"/>
  <c r="O46" i="2"/>
  <c r="O47" i="2"/>
  <c r="O48" i="2"/>
  <c r="O49" i="2"/>
  <c r="O50" i="2"/>
  <c r="O51" i="2"/>
  <c r="O52" i="2"/>
  <c r="O53" i="2"/>
  <c r="O54" i="2"/>
  <c r="O55" i="2"/>
  <c r="O56" i="2"/>
  <c r="O57" i="2"/>
  <c r="O58" i="2"/>
  <c r="O59" i="2"/>
  <c r="O60" i="2"/>
  <c r="O61" i="2"/>
  <c r="O62" i="2"/>
  <c r="O63" i="2"/>
  <c r="O64" i="2"/>
  <c r="O65" i="2"/>
  <c r="O66" i="2"/>
  <c r="O67" i="2"/>
  <c r="O68" i="2"/>
  <c r="O69" i="2"/>
  <c r="O70" i="2"/>
  <c r="O71" i="2"/>
  <c r="O72" i="2"/>
  <c r="O73" i="2"/>
  <c r="O74" i="2"/>
  <c r="O75" i="2"/>
  <c r="O76" i="2"/>
  <c r="O77" i="2"/>
  <c r="O78" i="2"/>
  <c r="O79" i="2"/>
  <c r="O80" i="2"/>
  <c r="O81" i="2"/>
  <c r="O82" i="2"/>
  <c r="O83" i="2"/>
  <c r="O84" i="2"/>
  <c r="O85" i="2"/>
  <c r="O86" i="2"/>
  <c r="O87" i="2"/>
  <c r="O88" i="2"/>
  <c r="O89" i="2"/>
  <c r="O90" i="2"/>
  <c r="O91" i="2"/>
  <c r="O92" i="2"/>
  <c r="O93" i="2"/>
  <c r="O94" i="2"/>
  <c r="O95" i="2"/>
  <c r="O96" i="2"/>
  <c r="O97" i="2"/>
  <c r="O98" i="2"/>
  <c r="O99" i="2"/>
  <c r="O100" i="2"/>
  <c r="O101" i="2"/>
  <c r="O102" i="2"/>
  <c r="O103" i="2"/>
  <c r="O104" i="2"/>
  <c r="O105" i="2"/>
  <c r="N150" i="2"/>
  <c r="N151" i="2"/>
  <c r="N152" i="2"/>
  <c r="N153" i="2"/>
  <c r="N154" i="2"/>
  <c r="N155" i="2"/>
  <c r="N156" i="2"/>
  <c r="N157" i="2"/>
  <c r="N158" i="2"/>
  <c r="N159" i="2"/>
  <c r="N160" i="2"/>
  <c r="N161" i="2"/>
  <c r="N162" i="2"/>
  <c r="N163" i="2"/>
  <c r="N164" i="2"/>
  <c r="N165" i="2"/>
  <c r="N166" i="2"/>
  <c r="N167" i="2"/>
  <c r="N168" i="2"/>
  <c r="N169" i="2"/>
  <c r="N170" i="2"/>
  <c r="N171" i="2"/>
  <c r="N172" i="2"/>
  <c r="N173" i="2"/>
  <c r="N174" i="2"/>
  <c r="N175" i="2"/>
  <c r="N176" i="2"/>
  <c r="N177" i="2"/>
  <c r="N178" i="2"/>
  <c r="N179" i="2"/>
  <c r="N180" i="2"/>
  <c r="N181" i="2"/>
  <c r="N182" i="2"/>
  <c r="N183" i="2"/>
  <c r="N184" i="2"/>
  <c r="N185" i="2"/>
  <c r="N186" i="2"/>
  <c r="N187" i="2"/>
  <c r="N188" i="2"/>
  <c r="N189" i="2"/>
  <c r="N190" i="2"/>
  <c r="N191" i="2"/>
  <c r="N192" i="2"/>
  <c r="N193" i="2"/>
  <c r="N194" i="2"/>
  <c r="N195" i="2"/>
  <c r="N196" i="2"/>
  <c r="N197" i="2"/>
  <c r="N198" i="2"/>
  <c r="N199" i="2"/>
  <c r="N200" i="2"/>
  <c r="N201" i="2"/>
  <c r="N202" i="2"/>
  <c r="N203" i="2"/>
  <c r="N204" i="2"/>
  <c r="N205" i="2"/>
  <c r="N206" i="2"/>
  <c r="N207" i="2"/>
  <c r="N208" i="2"/>
  <c r="N209" i="2"/>
  <c r="N210" i="2"/>
  <c r="N211" i="2"/>
  <c r="N212" i="2"/>
  <c r="N213" i="2"/>
  <c r="N214" i="2"/>
  <c r="N215" i="2"/>
  <c r="N216" i="2"/>
  <c r="N217" i="2"/>
  <c r="N218" i="2"/>
  <c r="N219" i="2"/>
  <c r="N220" i="2"/>
  <c r="N221" i="2"/>
  <c r="N222" i="2"/>
  <c r="N223" i="2"/>
  <c r="N224" i="2"/>
  <c r="N225" i="2"/>
  <c r="N226" i="2"/>
  <c r="N227" i="2"/>
  <c r="N228" i="2"/>
  <c r="N229" i="2"/>
  <c r="N230" i="2"/>
  <c r="N231" i="2"/>
  <c r="N232" i="2"/>
  <c r="N233" i="2"/>
  <c r="N234" i="2"/>
  <c r="N235" i="2"/>
  <c r="N236" i="2"/>
  <c r="N237" i="2"/>
  <c r="N238" i="2"/>
  <c r="N239" i="2"/>
  <c r="N240" i="2"/>
  <c r="N241" i="2"/>
  <c r="N242" i="2"/>
  <c r="N243" i="2"/>
  <c r="N244" i="2"/>
  <c r="N245" i="2"/>
  <c r="N246" i="2"/>
  <c r="N247" i="2"/>
  <c r="N248" i="2"/>
  <c r="X150" i="2"/>
  <c r="Y150" i="2"/>
  <c r="Z150" i="2"/>
  <c r="X151" i="2"/>
  <c r="Z151" i="2"/>
  <c r="Y151" i="2" s="1"/>
  <c r="X152" i="2"/>
  <c r="Y152" i="2"/>
  <c r="Z152" i="2"/>
  <c r="X153" i="2"/>
  <c r="Z153" i="2"/>
  <c r="Y153" i="2" s="1"/>
  <c r="X154" i="2"/>
  <c r="Y154" i="2"/>
  <c r="Z154" i="2"/>
  <c r="X155" i="2"/>
  <c r="Z155" i="2"/>
  <c r="Y155" i="2" s="1"/>
  <c r="X156" i="2"/>
  <c r="Y156" i="2"/>
  <c r="Z156" i="2"/>
  <c r="X157" i="2"/>
  <c r="Z157" i="2"/>
  <c r="Y157" i="2" s="1"/>
  <c r="X158" i="2"/>
  <c r="Y158" i="2"/>
  <c r="Z158" i="2"/>
  <c r="X159" i="2"/>
  <c r="Z159" i="2"/>
  <c r="Y159" i="2" s="1"/>
  <c r="X160" i="2"/>
  <c r="Y160" i="2"/>
  <c r="Z160" i="2"/>
  <c r="X161" i="2"/>
  <c r="Z161" i="2"/>
  <c r="Y161" i="2" s="1"/>
  <c r="X162" i="2"/>
  <c r="Y162" i="2"/>
  <c r="Z162" i="2"/>
  <c r="X163" i="2"/>
  <c r="Z163" i="2"/>
  <c r="Y163" i="2" s="1"/>
  <c r="X164" i="2"/>
  <c r="Y164" i="2"/>
  <c r="Z164" i="2"/>
  <c r="X165" i="2"/>
  <c r="Z165" i="2"/>
  <c r="Y165" i="2" s="1"/>
  <c r="X166" i="2"/>
  <c r="Y166" i="2"/>
  <c r="Z166" i="2"/>
  <c r="X167" i="2"/>
  <c r="Z167" i="2"/>
  <c r="Y167" i="2" s="1"/>
  <c r="X168" i="2"/>
  <c r="Y168" i="2"/>
  <c r="Z168" i="2"/>
  <c r="X169" i="2"/>
  <c r="Z169" i="2"/>
  <c r="Y169" i="2" s="1"/>
  <c r="X170" i="2"/>
  <c r="Y170" i="2"/>
  <c r="Z170" i="2"/>
  <c r="X171" i="2"/>
  <c r="Y171" i="2"/>
  <c r="Z171" i="2"/>
  <c r="X172" i="2"/>
  <c r="Y172" i="2"/>
  <c r="Z172" i="2"/>
  <c r="X173" i="2"/>
  <c r="Z173" i="2"/>
  <c r="Y173" i="2" s="1"/>
  <c r="X174" i="2"/>
  <c r="Y174" i="2"/>
  <c r="Z174" i="2"/>
  <c r="X175" i="2"/>
  <c r="Y175" i="2"/>
  <c r="Z175" i="2"/>
  <c r="X176" i="2"/>
  <c r="Y176" i="2"/>
  <c r="Z176" i="2"/>
  <c r="X177" i="2"/>
  <c r="Z177" i="2"/>
  <c r="Y177" i="2" s="1"/>
  <c r="X178" i="2"/>
  <c r="Y178" i="2"/>
  <c r="Z178" i="2"/>
  <c r="X179" i="2"/>
  <c r="Y179" i="2"/>
  <c r="Z179" i="2"/>
  <c r="X180" i="2"/>
  <c r="Y180" i="2"/>
  <c r="Z180" i="2"/>
  <c r="X181" i="2"/>
  <c r="Z181" i="2"/>
  <c r="Y181" i="2" s="1"/>
  <c r="X182" i="2"/>
  <c r="Y182" i="2"/>
  <c r="Z182" i="2"/>
  <c r="X183" i="2"/>
  <c r="Y183" i="2"/>
  <c r="Z183" i="2"/>
  <c r="X184" i="2"/>
  <c r="Y184" i="2"/>
  <c r="Z184" i="2"/>
  <c r="X185" i="2"/>
  <c r="Z185" i="2"/>
  <c r="Y185" i="2" s="1"/>
  <c r="X186" i="2"/>
  <c r="Y186" i="2"/>
  <c r="Z186" i="2"/>
  <c r="X187" i="2"/>
  <c r="Y187" i="2"/>
  <c r="Z187" i="2"/>
  <c r="X188" i="2"/>
  <c r="Y188" i="2"/>
  <c r="Z188" i="2"/>
  <c r="X189" i="2"/>
  <c r="Z189" i="2"/>
  <c r="Y189" i="2" s="1"/>
  <c r="X190" i="2"/>
  <c r="Y190" i="2"/>
  <c r="Z190" i="2"/>
  <c r="X191" i="2"/>
  <c r="Y191" i="2"/>
  <c r="Z191" i="2"/>
  <c r="X192" i="2"/>
  <c r="Z192" i="2"/>
  <c r="Y192" i="2" s="1"/>
  <c r="X193" i="2"/>
  <c r="Z193" i="2"/>
  <c r="Y193" i="2" s="1"/>
  <c r="X194" i="2"/>
  <c r="Y194" i="2"/>
  <c r="Z194" i="2"/>
  <c r="X195" i="2"/>
  <c r="Y195" i="2"/>
  <c r="Z195" i="2"/>
  <c r="X196" i="2"/>
  <c r="Z196" i="2"/>
  <c r="Y196" i="2" s="1"/>
  <c r="X197" i="2"/>
  <c r="Z197" i="2"/>
  <c r="Y197" i="2" s="1"/>
  <c r="X198" i="2"/>
  <c r="Y198" i="2"/>
  <c r="Z198" i="2"/>
  <c r="X199" i="2"/>
  <c r="Y199" i="2"/>
  <c r="Z199" i="2"/>
  <c r="X200" i="2"/>
  <c r="Z200" i="2"/>
  <c r="Y200" i="2" s="1"/>
  <c r="X201" i="2"/>
  <c r="Z201" i="2"/>
  <c r="Y201" i="2" s="1"/>
  <c r="X202" i="2"/>
  <c r="Y202" i="2"/>
  <c r="Z202" i="2"/>
  <c r="X203" i="2"/>
  <c r="Y203" i="2"/>
  <c r="Z203" i="2"/>
  <c r="X204" i="2"/>
  <c r="Y204" i="2"/>
  <c r="Z204" i="2"/>
  <c r="X205" i="2"/>
  <c r="Z205" i="2"/>
  <c r="Y205" i="2" s="1"/>
  <c r="X206" i="2"/>
  <c r="Y206" i="2"/>
  <c r="Z206" i="2"/>
  <c r="X207" i="2"/>
  <c r="Y207" i="2"/>
  <c r="Z207" i="2"/>
  <c r="X208" i="2"/>
  <c r="Y208" i="2"/>
  <c r="Z208" i="2"/>
  <c r="X209" i="2"/>
  <c r="Z209" i="2"/>
  <c r="Y209" i="2" s="1"/>
  <c r="X210" i="2"/>
  <c r="Y210" i="2"/>
  <c r="Z210" i="2"/>
  <c r="X211" i="2"/>
  <c r="Y211" i="2"/>
  <c r="Z211" i="2"/>
  <c r="X212" i="2"/>
  <c r="Y212" i="2"/>
  <c r="Z212" i="2"/>
  <c r="X213" i="2"/>
  <c r="Z213" i="2"/>
  <c r="Y213" i="2" s="1"/>
  <c r="X214" i="2"/>
  <c r="Y214" i="2"/>
  <c r="Z214" i="2"/>
  <c r="X215" i="2"/>
  <c r="Y215" i="2"/>
  <c r="Z215" i="2"/>
  <c r="X216" i="2"/>
  <c r="Y216" i="2"/>
  <c r="Z216" i="2"/>
  <c r="X217" i="2"/>
  <c r="Z217" i="2"/>
  <c r="Y217" i="2" s="1"/>
  <c r="X218" i="2"/>
  <c r="Y218" i="2"/>
  <c r="Z218" i="2"/>
  <c r="X219" i="2"/>
  <c r="Y219" i="2"/>
  <c r="Z219" i="2"/>
  <c r="X220" i="2"/>
  <c r="Y220" i="2"/>
  <c r="Z220" i="2"/>
  <c r="X221" i="2"/>
  <c r="Z221" i="2"/>
  <c r="Y221" i="2" s="1"/>
  <c r="X222" i="2"/>
  <c r="Y222" i="2"/>
  <c r="Z222" i="2"/>
  <c r="X223" i="2"/>
  <c r="Y223" i="2"/>
  <c r="Z223" i="2"/>
  <c r="X224" i="2"/>
  <c r="Y224" i="2"/>
  <c r="Z224" i="2"/>
  <c r="X225" i="2"/>
  <c r="Z225" i="2"/>
  <c r="Y225" i="2" s="1"/>
  <c r="X226" i="2"/>
  <c r="Y226" i="2"/>
  <c r="Z226" i="2"/>
  <c r="X227" i="2"/>
  <c r="Y227" i="2"/>
  <c r="Z227" i="2"/>
  <c r="X228" i="2"/>
  <c r="Y228" i="2"/>
  <c r="Z228" i="2"/>
  <c r="X229" i="2"/>
  <c r="Z229" i="2"/>
  <c r="Y229" i="2" s="1"/>
  <c r="X230" i="2"/>
  <c r="Y230" i="2"/>
  <c r="Z230" i="2"/>
  <c r="X231" i="2"/>
  <c r="Y231" i="2"/>
  <c r="Z231" i="2"/>
  <c r="X232" i="2"/>
  <c r="Y232" i="2"/>
  <c r="Z232" i="2"/>
  <c r="X233" i="2"/>
  <c r="Z233" i="2"/>
  <c r="Y233" i="2" s="1"/>
  <c r="X234" i="2"/>
  <c r="Y234" i="2"/>
  <c r="Z234" i="2"/>
  <c r="X235" i="2"/>
  <c r="Y235" i="2"/>
  <c r="Z235" i="2"/>
  <c r="X236" i="2"/>
  <c r="Y236" i="2"/>
  <c r="Z236" i="2"/>
  <c r="X237" i="2"/>
  <c r="Z237" i="2"/>
  <c r="Y237" i="2" s="1"/>
  <c r="X238" i="2"/>
  <c r="Y238" i="2"/>
  <c r="Z238" i="2"/>
  <c r="X239" i="2"/>
  <c r="Y239" i="2"/>
  <c r="Z239" i="2"/>
  <c r="X240" i="2"/>
  <c r="Y240" i="2"/>
  <c r="Z240" i="2"/>
  <c r="X241" i="2"/>
  <c r="Z241" i="2"/>
  <c r="Y241" i="2" s="1"/>
  <c r="X242" i="2"/>
  <c r="Y242" i="2"/>
  <c r="Z242" i="2"/>
  <c r="X243" i="2"/>
  <c r="Y243" i="2"/>
  <c r="Z243" i="2"/>
  <c r="X244" i="2"/>
  <c r="Y244" i="2"/>
  <c r="Z244" i="2"/>
  <c r="X245" i="2"/>
  <c r="Z245" i="2"/>
  <c r="Y245" i="2" s="1"/>
  <c r="X246" i="2"/>
  <c r="Y246" i="2"/>
  <c r="Z246" i="2"/>
  <c r="X247" i="2"/>
  <c r="Y247" i="2"/>
  <c r="Z247" i="2"/>
  <c r="X248" i="2"/>
  <c r="Y248" i="2"/>
  <c r="Z248" i="2"/>
  <c r="Z149" i="2"/>
  <c r="S163" i="2" l="1"/>
  <c r="T163" i="2"/>
  <c r="U163" i="2"/>
  <c r="V163" i="2"/>
  <c r="S164" i="2"/>
  <c r="T164" i="2"/>
  <c r="U164" i="2"/>
  <c r="V164" i="2"/>
  <c r="S165" i="2"/>
  <c r="T165" i="2"/>
  <c r="U165" i="2"/>
  <c r="V165" i="2"/>
  <c r="S166" i="2"/>
  <c r="T166" i="2"/>
  <c r="U166" i="2"/>
  <c r="V166" i="2"/>
  <c r="S167" i="2"/>
  <c r="T167" i="2"/>
  <c r="U167" i="2"/>
  <c r="V167" i="2"/>
  <c r="S168" i="2"/>
  <c r="T168" i="2"/>
  <c r="U168" i="2"/>
  <c r="V168" i="2"/>
  <c r="S169" i="2"/>
  <c r="T169" i="2"/>
  <c r="U169" i="2"/>
  <c r="V169" i="2"/>
  <c r="S170" i="2"/>
  <c r="T170" i="2"/>
  <c r="U170" i="2"/>
  <c r="V170" i="2"/>
  <c r="S171" i="2"/>
  <c r="T171" i="2"/>
  <c r="U171" i="2"/>
  <c r="V171" i="2"/>
  <c r="S172" i="2"/>
  <c r="T172" i="2"/>
  <c r="U172" i="2"/>
  <c r="V172" i="2"/>
  <c r="S173" i="2"/>
  <c r="T173" i="2"/>
  <c r="U173" i="2"/>
  <c r="V173" i="2"/>
  <c r="S174" i="2"/>
  <c r="T174" i="2"/>
  <c r="U174" i="2"/>
  <c r="V174" i="2"/>
  <c r="S175" i="2"/>
  <c r="T175" i="2"/>
  <c r="U175" i="2"/>
  <c r="V175" i="2"/>
  <c r="S176" i="2"/>
  <c r="T176" i="2"/>
  <c r="U176" i="2"/>
  <c r="V176" i="2"/>
  <c r="S177" i="2"/>
  <c r="T177" i="2"/>
  <c r="U177" i="2"/>
  <c r="V177" i="2"/>
  <c r="S178" i="2"/>
  <c r="T178" i="2"/>
  <c r="U178" i="2"/>
  <c r="V178" i="2"/>
  <c r="S179" i="2"/>
  <c r="T179" i="2"/>
  <c r="U179" i="2"/>
  <c r="V179" i="2"/>
  <c r="S180" i="2"/>
  <c r="T180" i="2"/>
  <c r="U180" i="2"/>
  <c r="V180" i="2"/>
  <c r="S181" i="2"/>
  <c r="T181" i="2"/>
  <c r="U181" i="2"/>
  <c r="V181" i="2"/>
  <c r="S182" i="2"/>
  <c r="T182" i="2"/>
  <c r="U182" i="2"/>
  <c r="V182" i="2"/>
  <c r="S183" i="2"/>
  <c r="T183" i="2"/>
  <c r="U183" i="2"/>
  <c r="V183" i="2"/>
  <c r="S184" i="2"/>
  <c r="T184" i="2"/>
  <c r="U184" i="2"/>
  <c r="V184" i="2"/>
  <c r="S185" i="2"/>
  <c r="T185" i="2"/>
  <c r="U185" i="2"/>
  <c r="V185" i="2"/>
  <c r="S186" i="2"/>
  <c r="T186" i="2"/>
  <c r="U186" i="2"/>
  <c r="V186" i="2"/>
  <c r="S187" i="2"/>
  <c r="T187" i="2"/>
  <c r="U187" i="2"/>
  <c r="V187" i="2"/>
  <c r="S188" i="2"/>
  <c r="T188" i="2"/>
  <c r="U188" i="2"/>
  <c r="V188" i="2"/>
  <c r="S189" i="2"/>
  <c r="T189" i="2"/>
  <c r="U189" i="2"/>
  <c r="V189" i="2"/>
  <c r="S190" i="2"/>
  <c r="T190" i="2"/>
  <c r="U190" i="2"/>
  <c r="V190" i="2"/>
  <c r="S191" i="2"/>
  <c r="T191" i="2"/>
  <c r="U191" i="2"/>
  <c r="V191" i="2"/>
  <c r="S192" i="2"/>
  <c r="T192" i="2"/>
  <c r="U192" i="2"/>
  <c r="V192" i="2"/>
  <c r="S193" i="2"/>
  <c r="T193" i="2"/>
  <c r="U193" i="2"/>
  <c r="V193" i="2"/>
  <c r="S194" i="2"/>
  <c r="T194" i="2"/>
  <c r="U194" i="2"/>
  <c r="V194" i="2"/>
  <c r="S195" i="2"/>
  <c r="T195" i="2"/>
  <c r="U195" i="2"/>
  <c r="V195" i="2"/>
  <c r="S196" i="2"/>
  <c r="T196" i="2"/>
  <c r="U196" i="2"/>
  <c r="V196" i="2"/>
  <c r="S197" i="2"/>
  <c r="T197" i="2"/>
  <c r="U197" i="2"/>
  <c r="V197" i="2"/>
  <c r="S198" i="2"/>
  <c r="T198" i="2"/>
  <c r="U198" i="2"/>
  <c r="V198" i="2"/>
  <c r="S199" i="2"/>
  <c r="T199" i="2"/>
  <c r="U199" i="2"/>
  <c r="V199" i="2"/>
  <c r="S200" i="2"/>
  <c r="T200" i="2"/>
  <c r="U200" i="2"/>
  <c r="V200" i="2"/>
  <c r="S201" i="2"/>
  <c r="T201" i="2"/>
  <c r="U201" i="2"/>
  <c r="V201" i="2"/>
  <c r="S202" i="2"/>
  <c r="T202" i="2"/>
  <c r="U202" i="2"/>
  <c r="V202" i="2"/>
  <c r="S203" i="2"/>
  <c r="T203" i="2"/>
  <c r="U203" i="2"/>
  <c r="V203" i="2"/>
  <c r="S204" i="2"/>
  <c r="T204" i="2"/>
  <c r="U204" i="2"/>
  <c r="V204" i="2"/>
  <c r="S205" i="2"/>
  <c r="T205" i="2"/>
  <c r="U205" i="2"/>
  <c r="V205" i="2"/>
  <c r="S206" i="2"/>
  <c r="T206" i="2"/>
  <c r="U206" i="2"/>
  <c r="V206" i="2"/>
  <c r="S207" i="2"/>
  <c r="T207" i="2"/>
  <c r="U207" i="2"/>
  <c r="V207" i="2"/>
  <c r="S208" i="2"/>
  <c r="T208" i="2"/>
  <c r="U208" i="2"/>
  <c r="V208" i="2"/>
  <c r="S209" i="2"/>
  <c r="T209" i="2"/>
  <c r="U209" i="2"/>
  <c r="V209" i="2"/>
  <c r="S210" i="2"/>
  <c r="T210" i="2"/>
  <c r="U210" i="2"/>
  <c r="V210" i="2"/>
  <c r="S211" i="2"/>
  <c r="T211" i="2"/>
  <c r="U211" i="2"/>
  <c r="V211" i="2"/>
  <c r="S212" i="2"/>
  <c r="T212" i="2"/>
  <c r="U212" i="2"/>
  <c r="V212" i="2"/>
  <c r="S213" i="2"/>
  <c r="T213" i="2"/>
  <c r="U213" i="2"/>
  <c r="V213" i="2"/>
  <c r="S214" i="2"/>
  <c r="T214" i="2"/>
  <c r="U214" i="2"/>
  <c r="V214" i="2"/>
  <c r="S215" i="2"/>
  <c r="T215" i="2"/>
  <c r="U215" i="2"/>
  <c r="V215" i="2"/>
  <c r="S216" i="2"/>
  <c r="T216" i="2"/>
  <c r="U216" i="2"/>
  <c r="V216" i="2"/>
  <c r="S217" i="2"/>
  <c r="T217" i="2"/>
  <c r="U217" i="2"/>
  <c r="V217" i="2"/>
  <c r="S218" i="2"/>
  <c r="T218" i="2"/>
  <c r="U218" i="2"/>
  <c r="V218" i="2"/>
  <c r="S219" i="2"/>
  <c r="T219" i="2"/>
  <c r="U219" i="2"/>
  <c r="V219" i="2"/>
  <c r="S220" i="2"/>
  <c r="T220" i="2"/>
  <c r="U220" i="2"/>
  <c r="V220" i="2"/>
  <c r="S221" i="2"/>
  <c r="T221" i="2"/>
  <c r="U221" i="2"/>
  <c r="V221" i="2"/>
  <c r="S222" i="2"/>
  <c r="T222" i="2"/>
  <c r="U222" i="2"/>
  <c r="V222" i="2"/>
  <c r="S223" i="2"/>
  <c r="T223" i="2"/>
  <c r="U223" i="2"/>
  <c r="V223" i="2"/>
  <c r="S224" i="2"/>
  <c r="T224" i="2"/>
  <c r="U224" i="2"/>
  <c r="V224" i="2"/>
  <c r="S225" i="2"/>
  <c r="T225" i="2"/>
  <c r="U225" i="2"/>
  <c r="V225" i="2"/>
  <c r="S226" i="2"/>
  <c r="T226" i="2"/>
  <c r="U226" i="2"/>
  <c r="V226" i="2"/>
  <c r="S227" i="2"/>
  <c r="T227" i="2"/>
  <c r="U227" i="2"/>
  <c r="V227" i="2"/>
  <c r="S228" i="2"/>
  <c r="T228" i="2"/>
  <c r="U228" i="2"/>
  <c r="V228" i="2"/>
  <c r="S229" i="2"/>
  <c r="T229" i="2"/>
  <c r="U229" i="2"/>
  <c r="V229" i="2"/>
  <c r="S230" i="2"/>
  <c r="T230" i="2"/>
  <c r="U230" i="2"/>
  <c r="V230" i="2"/>
  <c r="S231" i="2"/>
  <c r="T231" i="2"/>
  <c r="U231" i="2"/>
  <c r="V231" i="2"/>
  <c r="S232" i="2"/>
  <c r="T232" i="2"/>
  <c r="U232" i="2"/>
  <c r="V232" i="2"/>
  <c r="S233" i="2"/>
  <c r="T233" i="2"/>
  <c r="U233" i="2"/>
  <c r="V233" i="2"/>
  <c r="S234" i="2"/>
  <c r="T234" i="2"/>
  <c r="U234" i="2"/>
  <c r="V234" i="2"/>
  <c r="S235" i="2"/>
  <c r="T235" i="2"/>
  <c r="U235" i="2"/>
  <c r="V235" i="2"/>
  <c r="S236" i="2"/>
  <c r="T236" i="2"/>
  <c r="U236" i="2"/>
  <c r="V236" i="2"/>
  <c r="S237" i="2"/>
  <c r="T237" i="2"/>
  <c r="U237" i="2"/>
  <c r="V237" i="2"/>
  <c r="S238" i="2"/>
  <c r="T238" i="2"/>
  <c r="U238" i="2"/>
  <c r="V238" i="2"/>
  <c r="S239" i="2"/>
  <c r="T239" i="2"/>
  <c r="U239" i="2"/>
  <c r="V239" i="2"/>
  <c r="S240" i="2"/>
  <c r="T240" i="2"/>
  <c r="U240" i="2"/>
  <c r="V240" i="2"/>
  <c r="S241" i="2"/>
  <c r="T241" i="2"/>
  <c r="U241" i="2"/>
  <c r="V241" i="2"/>
  <c r="S242" i="2"/>
  <c r="T242" i="2"/>
  <c r="U242" i="2"/>
  <c r="V242" i="2"/>
  <c r="S243" i="2"/>
  <c r="T243" i="2"/>
  <c r="U243" i="2"/>
  <c r="V243" i="2"/>
  <c r="S244" i="2"/>
  <c r="T244" i="2"/>
  <c r="U244" i="2"/>
  <c r="V244" i="2"/>
  <c r="S245" i="2"/>
  <c r="T245" i="2"/>
  <c r="U245" i="2"/>
  <c r="V245" i="2"/>
  <c r="S246" i="2"/>
  <c r="T246" i="2"/>
  <c r="U246" i="2"/>
  <c r="V246" i="2"/>
  <c r="S247" i="2"/>
  <c r="T247" i="2"/>
  <c r="U247" i="2"/>
  <c r="V247" i="2"/>
  <c r="S248" i="2"/>
  <c r="T248" i="2"/>
  <c r="U248" i="2"/>
  <c r="V248" i="2"/>
  <c r="I163" i="2"/>
  <c r="J163" i="2"/>
  <c r="I164" i="2"/>
  <c r="J164" i="2"/>
  <c r="I165" i="2"/>
  <c r="J165" i="2"/>
  <c r="I166" i="2"/>
  <c r="J166" i="2"/>
  <c r="I167" i="2"/>
  <c r="J167" i="2"/>
  <c r="I168" i="2"/>
  <c r="J168" i="2"/>
  <c r="I169" i="2"/>
  <c r="J169" i="2"/>
  <c r="I170" i="2"/>
  <c r="J170" i="2"/>
  <c r="I171" i="2"/>
  <c r="J171" i="2"/>
  <c r="I172" i="2"/>
  <c r="J172" i="2"/>
  <c r="I173" i="2"/>
  <c r="J173" i="2"/>
  <c r="I174" i="2"/>
  <c r="J174" i="2"/>
  <c r="I175" i="2"/>
  <c r="J175" i="2"/>
  <c r="I176" i="2"/>
  <c r="J176" i="2"/>
  <c r="I177" i="2"/>
  <c r="J177" i="2"/>
  <c r="I178" i="2"/>
  <c r="J178" i="2"/>
  <c r="I179" i="2"/>
  <c r="J179" i="2"/>
  <c r="I180" i="2"/>
  <c r="J180" i="2"/>
  <c r="I181" i="2"/>
  <c r="J181" i="2"/>
  <c r="I182" i="2"/>
  <c r="J182" i="2"/>
  <c r="I183" i="2"/>
  <c r="J183" i="2"/>
  <c r="I184" i="2"/>
  <c r="J184" i="2"/>
  <c r="I185" i="2"/>
  <c r="J185" i="2"/>
  <c r="I186" i="2"/>
  <c r="J186" i="2"/>
  <c r="I187" i="2"/>
  <c r="J187" i="2"/>
  <c r="I188" i="2"/>
  <c r="J188" i="2"/>
  <c r="I189" i="2"/>
  <c r="J189" i="2"/>
  <c r="I190" i="2"/>
  <c r="J190" i="2"/>
  <c r="I191" i="2"/>
  <c r="J191" i="2"/>
  <c r="I192" i="2"/>
  <c r="J192" i="2"/>
  <c r="I193" i="2"/>
  <c r="J193" i="2"/>
  <c r="I194" i="2"/>
  <c r="J194" i="2"/>
  <c r="I195" i="2"/>
  <c r="J195" i="2"/>
  <c r="I196" i="2"/>
  <c r="J196" i="2"/>
  <c r="I197" i="2"/>
  <c r="J197" i="2"/>
  <c r="I198" i="2"/>
  <c r="J198" i="2"/>
  <c r="I199" i="2"/>
  <c r="J199" i="2"/>
  <c r="I200" i="2"/>
  <c r="J200" i="2"/>
  <c r="I201" i="2"/>
  <c r="J201" i="2"/>
  <c r="I202" i="2"/>
  <c r="J202" i="2"/>
  <c r="I203" i="2"/>
  <c r="J203" i="2"/>
  <c r="I204" i="2"/>
  <c r="J204" i="2"/>
  <c r="I205" i="2"/>
  <c r="J205" i="2"/>
  <c r="I206" i="2"/>
  <c r="J206" i="2"/>
  <c r="I207" i="2"/>
  <c r="J207" i="2"/>
  <c r="I208" i="2"/>
  <c r="J208" i="2"/>
  <c r="I209" i="2"/>
  <c r="J209" i="2"/>
  <c r="I210" i="2"/>
  <c r="J210" i="2"/>
  <c r="I211" i="2"/>
  <c r="J211" i="2"/>
  <c r="I212" i="2"/>
  <c r="J212" i="2"/>
  <c r="I213" i="2"/>
  <c r="J213" i="2"/>
  <c r="I214" i="2"/>
  <c r="J214" i="2"/>
  <c r="I215" i="2"/>
  <c r="J215" i="2"/>
  <c r="I216" i="2"/>
  <c r="J216" i="2"/>
  <c r="I217" i="2"/>
  <c r="J217" i="2"/>
  <c r="I218" i="2"/>
  <c r="J218" i="2"/>
  <c r="I219" i="2"/>
  <c r="J219" i="2"/>
  <c r="I220" i="2"/>
  <c r="J220" i="2"/>
  <c r="I221" i="2"/>
  <c r="J221" i="2"/>
  <c r="I222" i="2"/>
  <c r="J222" i="2"/>
  <c r="I223" i="2"/>
  <c r="J223" i="2"/>
  <c r="I224" i="2"/>
  <c r="J224" i="2"/>
  <c r="I225" i="2"/>
  <c r="J225" i="2"/>
  <c r="I226" i="2"/>
  <c r="J226" i="2"/>
  <c r="I227" i="2"/>
  <c r="J227" i="2"/>
  <c r="I228" i="2"/>
  <c r="J228" i="2"/>
  <c r="I229" i="2"/>
  <c r="J229" i="2"/>
  <c r="I230" i="2"/>
  <c r="J230" i="2"/>
  <c r="I231" i="2"/>
  <c r="J231" i="2"/>
  <c r="I232" i="2"/>
  <c r="J232" i="2"/>
  <c r="I233" i="2"/>
  <c r="J233" i="2"/>
  <c r="I234" i="2"/>
  <c r="J234" i="2"/>
  <c r="I235" i="2"/>
  <c r="J235" i="2"/>
  <c r="I236" i="2"/>
  <c r="J236" i="2"/>
  <c r="I237" i="2"/>
  <c r="J237" i="2"/>
  <c r="I238" i="2"/>
  <c r="J238" i="2"/>
  <c r="I239" i="2"/>
  <c r="J239" i="2"/>
  <c r="I240" i="2"/>
  <c r="J240" i="2"/>
  <c r="I241" i="2"/>
  <c r="J241" i="2"/>
  <c r="I242" i="2"/>
  <c r="J242" i="2"/>
  <c r="I243" i="2"/>
  <c r="J243" i="2"/>
  <c r="I244" i="2"/>
  <c r="J244" i="2"/>
  <c r="I245" i="2"/>
  <c r="J245" i="2"/>
  <c r="I246" i="2"/>
  <c r="J246" i="2"/>
  <c r="I247" i="2"/>
  <c r="J247" i="2"/>
  <c r="I248" i="2"/>
  <c r="J248" i="2"/>
  <c r="D163" i="2"/>
  <c r="E163" i="2" s="1"/>
  <c r="D164" i="2"/>
  <c r="E164" i="2"/>
  <c r="D165" i="2"/>
  <c r="E165" i="2" s="1"/>
  <c r="D166" i="2"/>
  <c r="E166" i="2"/>
  <c r="D167" i="2"/>
  <c r="E167" i="2" s="1"/>
  <c r="D168" i="2"/>
  <c r="E168" i="2"/>
  <c r="D169" i="2"/>
  <c r="E169" i="2" s="1"/>
  <c r="D170" i="2"/>
  <c r="E170" i="2"/>
  <c r="D171" i="2"/>
  <c r="E171" i="2" s="1"/>
  <c r="D172" i="2"/>
  <c r="E172" i="2"/>
  <c r="D173" i="2"/>
  <c r="E173" i="2" s="1"/>
  <c r="D174" i="2"/>
  <c r="E174" i="2"/>
  <c r="D175" i="2"/>
  <c r="E175" i="2" s="1"/>
  <c r="D176" i="2"/>
  <c r="E176" i="2"/>
  <c r="D177" i="2"/>
  <c r="E177" i="2" s="1"/>
  <c r="D178" i="2"/>
  <c r="E178" i="2"/>
  <c r="D179" i="2"/>
  <c r="E179" i="2" s="1"/>
  <c r="D180" i="2"/>
  <c r="E180" i="2"/>
  <c r="D181" i="2"/>
  <c r="E181" i="2" s="1"/>
  <c r="D182" i="2"/>
  <c r="E182" i="2"/>
  <c r="D183" i="2"/>
  <c r="E183" i="2" s="1"/>
  <c r="D184" i="2"/>
  <c r="E184" i="2"/>
  <c r="D185" i="2"/>
  <c r="E185" i="2" s="1"/>
  <c r="D186" i="2"/>
  <c r="E186" i="2"/>
  <c r="D187" i="2"/>
  <c r="E187" i="2" s="1"/>
  <c r="D188" i="2"/>
  <c r="E188" i="2"/>
  <c r="D189" i="2"/>
  <c r="E189" i="2" s="1"/>
  <c r="D190" i="2"/>
  <c r="E190" i="2"/>
  <c r="D191" i="2"/>
  <c r="E191" i="2" s="1"/>
  <c r="D192" i="2"/>
  <c r="E192" i="2"/>
  <c r="D193" i="2"/>
  <c r="E193" i="2" s="1"/>
  <c r="D194" i="2"/>
  <c r="E194" i="2"/>
  <c r="D195" i="2"/>
  <c r="E195" i="2" s="1"/>
  <c r="D196" i="2"/>
  <c r="E196" i="2"/>
  <c r="D197" i="2"/>
  <c r="E197" i="2" s="1"/>
  <c r="D198" i="2"/>
  <c r="E198" i="2"/>
  <c r="D199" i="2"/>
  <c r="E199" i="2" s="1"/>
  <c r="D200" i="2"/>
  <c r="E200" i="2"/>
  <c r="D201" i="2"/>
  <c r="E201" i="2" s="1"/>
  <c r="D202" i="2"/>
  <c r="E202" i="2"/>
  <c r="D203" i="2"/>
  <c r="E203" i="2" s="1"/>
  <c r="D204" i="2"/>
  <c r="E204" i="2"/>
  <c r="D205" i="2"/>
  <c r="E205" i="2" s="1"/>
  <c r="D206" i="2"/>
  <c r="E206" i="2"/>
  <c r="D207" i="2"/>
  <c r="E207" i="2" s="1"/>
  <c r="D208" i="2"/>
  <c r="E208" i="2"/>
  <c r="D209" i="2"/>
  <c r="E209" i="2" s="1"/>
  <c r="D210" i="2"/>
  <c r="E210" i="2"/>
  <c r="D211" i="2"/>
  <c r="E211" i="2" s="1"/>
  <c r="D212" i="2"/>
  <c r="E212" i="2"/>
  <c r="D213" i="2"/>
  <c r="E213" i="2" s="1"/>
  <c r="D214" i="2"/>
  <c r="E214" i="2"/>
  <c r="D215" i="2"/>
  <c r="E215" i="2" s="1"/>
  <c r="D216" i="2"/>
  <c r="E216" i="2"/>
  <c r="D217" i="2"/>
  <c r="E217" i="2" s="1"/>
  <c r="D218" i="2"/>
  <c r="E218" i="2"/>
  <c r="D219" i="2"/>
  <c r="E219" i="2" s="1"/>
  <c r="D220" i="2"/>
  <c r="E220" i="2"/>
  <c r="D221" i="2"/>
  <c r="E221" i="2" s="1"/>
  <c r="D222" i="2"/>
  <c r="E222" i="2"/>
  <c r="D223" i="2"/>
  <c r="E223" i="2" s="1"/>
  <c r="D224" i="2"/>
  <c r="E224" i="2"/>
  <c r="D225" i="2"/>
  <c r="E225" i="2" s="1"/>
  <c r="D226" i="2"/>
  <c r="E226" i="2"/>
  <c r="D227" i="2"/>
  <c r="E227" i="2" s="1"/>
  <c r="D228" i="2"/>
  <c r="E228" i="2"/>
  <c r="D229" i="2"/>
  <c r="E229" i="2" s="1"/>
  <c r="D230" i="2"/>
  <c r="E230" i="2"/>
  <c r="D231" i="2"/>
  <c r="E231" i="2" s="1"/>
  <c r="D232" i="2"/>
  <c r="E232" i="2"/>
  <c r="D233" i="2"/>
  <c r="E233" i="2" s="1"/>
  <c r="D234" i="2"/>
  <c r="E234" i="2"/>
  <c r="D235" i="2"/>
  <c r="E235" i="2" s="1"/>
  <c r="D236" i="2"/>
  <c r="E236" i="2"/>
  <c r="D237" i="2"/>
  <c r="E237" i="2" s="1"/>
  <c r="D238" i="2"/>
  <c r="E238" i="2"/>
  <c r="D239" i="2"/>
  <c r="E239" i="2" s="1"/>
  <c r="D240" i="2"/>
  <c r="E240" i="2"/>
  <c r="D241" i="2"/>
  <c r="E241" i="2" s="1"/>
  <c r="D242" i="2"/>
  <c r="E242" i="2"/>
  <c r="D243" i="2"/>
  <c r="E243" i="2" s="1"/>
  <c r="D244" i="2"/>
  <c r="E244" i="2"/>
  <c r="D245" i="2"/>
  <c r="E245" i="2" s="1"/>
  <c r="D246" i="2"/>
  <c r="E246" i="2"/>
  <c r="D247" i="2"/>
  <c r="E247" i="2" s="1"/>
  <c r="D248" i="2"/>
  <c r="E248" i="2"/>
  <c r="A244" i="2"/>
  <c r="A245" i="2"/>
  <c r="A246" i="2"/>
  <c r="A247" i="2"/>
  <c r="A248" i="2"/>
  <c r="A239" i="2"/>
  <c r="A240" i="2"/>
  <c r="A241" i="2"/>
  <c r="A242" i="2"/>
  <c r="A243" i="2"/>
  <c r="A210" i="2"/>
  <c r="A211" i="2"/>
  <c r="A212" i="2"/>
  <c r="A213" i="2"/>
  <c r="A214" i="2"/>
  <c r="A215" i="2"/>
  <c r="A216" i="2"/>
  <c r="A217" i="2"/>
  <c r="A218" i="2"/>
  <c r="A219" i="2"/>
  <c r="A220" i="2"/>
  <c r="A221" i="2"/>
  <c r="A222" i="2"/>
  <c r="A223" i="2"/>
  <c r="A224" i="2"/>
  <c r="A225" i="2"/>
  <c r="A226" i="2"/>
  <c r="A227" i="2"/>
  <c r="A228" i="2"/>
  <c r="A229" i="2"/>
  <c r="A230" i="2"/>
  <c r="A231" i="2"/>
  <c r="A232" i="2"/>
  <c r="A233" i="2"/>
  <c r="A234" i="2"/>
  <c r="A235" i="2"/>
  <c r="A236" i="2"/>
  <c r="A237" i="2"/>
  <c r="A238" i="2"/>
  <c r="A163" i="2"/>
  <c r="A164" i="2"/>
  <c r="A165" i="2"/>
  <c r="A166" i="2"/>
  <c r="A167" i="2"/>
  <c r="A168" i="2"/>
  <c r="A169" i="2"/>
  <c r="A170" i="2"/>
  <c r="A171" i="2"/>
  <c r="A172" i="2"/>
  <c r="A173" i="2"/>
  <c r="A174" i="2"/>
  <c r="A175" i="2"/>
  <c r="A176" i="2"/>
  <c r="A177" i="2"/>
  <c r="A178" i="2"/>
  <c r="A179" i="2"/>
  <c r="A180" i="2"/>
  <c r="A181" i="2"/>
  <c r="A182" i="2"/>
  <c r="A183" i="2"/>
  <c r="A184" i="2"/>
  <c r="A185" i="2"/>
  <c r="A186" i="2"/>
  <c r="A187" i="2"/>
  <c r="A188" i="2"/>
  <c r="A189" i="2"/>
  <c r="A190" i="2"/>
  <c r="A191" i="2"/>
  <c r="A192" i="2"/>
  <c r="A193" i="2"/>
  <c r="A194" i="2"/>
  <c r="A195" i="2"/>
  <c r="A196" i="2"/>
  <c r="A197" i="2"/>
  <c r="A198" i="2"/>
  <c r="A199" i="2"/>
  <c r="A200" i="2"/>
  <c r="A201" i="2"/>
  <c r="A202" i="2"/>
  <c r="A203" i="2"/>
  <c r="A204" i="2"/>
  <c r="A205" i="2"/>
  <c r="A206" i="2"/>
  <c r="A207" i="2"/>
  <c r="A208" i="2"/>
  <c r="A209" i="2"/>
  <c r="T127" i="2"/>
  <c r="U127" i="2"/>
  <c r="T128" i="2"/>
  <c r="U128" i="2"/>
  <c r="T129" i="2"/>
  <c r="U129" i="2"/>
  <c r="T130" i="2"/>
  <c r="U130" i="2"/>
  <c r="T131" i="2"/>
  <c r="U131" i="2"/>
  <c r="T132" i="2"/>
  <c r="U132" i="2"/>
  <c r="T133" i="2"/>
  <c r="U133" i="2"/>
  <c r="T134" i="2"/>
  <c r="U134" i="2"/>
  <c r="T135" i="2"/>
  <c r="U135" i="2"/>
  <c r="T136" i="2"/>
  <c r="U136" i="2"/>
  <c r="T137" i="2"/>
  <c r="U137" i="2"/>
  <c r="T138" i="2"/>
  <c r="U138" i="2"/>
  <c r="T139" i="2"/>
  <c r="U139" i="2"/>
  <c r="T140" i="2"/>
  <c r="U140" i="2"/>
  <c r="T141" i="2"/>
  <c r="U141" i="2"/>
  <c r="T142" i="2"/>
  <c r="U142" i="2"/>
  <c r="T20" i="2"/>
  <c r="U20" i="2"/>
  <c r="V20" i="2"/>
  <c r="W20" i="2"/>
  <c r="X20" i="2"/>
  <c r="Y20" i="2"/>
  <c r="Z20" i="2"/>
  <c r="AA20" i="2"/>
  <c r="AB20" i="2"/>
  <c r="AC20" i="2"/>
  <c r="T21" i="2"/>
  <c r="U21" i="2"/>
  <c r="V21" i="2"/>
  <c r="W21" i="2"/>
  <c r="X21" i="2"/>
  <c r="Y21" i="2"/>
  <c r="Z21" i="2"/>
  <c r="AA21" i="2"/>
  <c r="AB21" i="2"/>
  <c r="AC21" i="2"/>
  <c r="T22" i="2"/>
  <c r="U22" i="2"/>
  <c r="V22" i="2"/>
  <c r="W22" i="2"/>
  <c r="X22" i="2"/>
  <c r="Y22" i="2"/>
  <c r="Z22" i="2"/>
  <c r="AA22" i="2"/>
  <c r="AB22" i="2"/>
  <c r="AC22" i="2"/>
  <c r="T23" i="2"/>
  <c r="U23" i="2"/>
  <c r="V23" i="2"/>
  <c r="W23" i="2"/>
  <c r="X23" i="2"/>
  <c r="Y23" i="2"/>
  <c r="Z23" i="2"/>
  <c r="AA23" i="2"/>
  <c r="AB23" i="2"/>
  <c r="AC23" i="2"/>
  <c r="T24" i="2"/>
  <c r="U24" i="2"/>
  <c r="V24" i="2"/>
  <c r="W24" i="2"/>
  <c r="X24" i="2"/>
  <c r="Y24" i="2"/>
  <c r="Z24" i="2"/>
  <c r="AA24" i="2"/>
  <c r="AB24" i="2"/>
  <c r="AC24" i="2"/>
  <c r="T25" i="2"/>
  <c r="U25" i="2"/>
  <c r="V25" i="2"/>
  <c r="W25" i="2"/>
  <c r="X25" i="2"/>
  <c r="Y25" i="2"/>
  <c r="Z25" i="2"/>
  <c r="AA25" i="2"/>
  <c r="AB25" i="2"/>
  <c r="AC25" i="2"/>
  <c r="T26" i="2"/>
  <c r="U26" i="2"/>
  <c r="V26" i="2"/>
  <c r="W26" i="2"/>
  <c r="X26" i="2"/>
  <c r="Y26" i="2"/>
  <c r="Z26" i="2"/>
  <c r="AA26" i="2"/>
  <c r="AB26" i="2"/>
  <c r="AC26" i="2"/>
  <c r="T27" i="2"/>
  <c r="U27" i="2"/>
  <c r="V27" i="2"/>
  <c r="W27" i="2"/>
  <c r="X27" i="2"/>
  <c r="Y27" i="2"/>
  <c r="Z27" i="2"/>
  <c r="AA27" i="2"/>
  <c r="AB27" i="2"/>
  <c r="AC27" i="2"/>
  <c r="T28" i="2"/>
  <c r="U28" i="2"/>
  <c r="V28" i="2"/>
  <c r="W28" i="2"/>
  <c r="X28" i="2"/>
  <c r="Y28" i="2"/>
  <c r="Z28" i="2"/>
  <c r="AA28" i="2"/>
  <c r="AB28" i="2"/>
  <c r="AC28" i="2"/>
  <c r="T29" i="2"/>
  <c r="U29" i="2"/>
  <c r="V29" i="2"/>
  <c r="W29" i="2"/>
  <c r="X29" i="2"/>
  <c r="Y29" i="2"/>
  <c r="Z29" i="2"/>
  <c r="AA29" i="2"/>
  <c r="AB29" i="2"/>
  <c r="AC29" i="2"/>
  <c r="T30" i="2"/>
  <c r="U30" i="2"/>
  <c r="V30" i="2"/>
  <c r="W30" i="2"/>
  <c r="X30" i="2"/>
  <c r="Y30" i="2"/>
  <c r="Z30" i="2"/>
  <c r="AA30" i="2"/>
  <c r="AB30" i="2"/>
  <c r="AC30" i="2"/>
  <c r="T31" i="2"/>
  <c r="U31" i="2"/>
  <c r="V31" i="2"/>
  <c r="W31" i="2"/>
  <c r="X31" i="2"/>
  <c r="Y31" i="2"/>
  <c r="Z31" i="2"/>
  <c r="AA31" i="2"/>
  <c r="AB31" i="2"/>
  <c r="AC31" i="2"/>
  <c r="T32" i="2"/>
  <c r="U32" i="2"/>
  <c r="V32" i="2"/>
  <c r="W32" i="2"/>
  <c r="X32" i="2"/>
  <c r="Y32" i="2"/>
  <c r="Z32" i="2"/>
  <c r="AA32" i="2"/>
  <c r="AB32" i="2"/>
  <c r="AC32" i="2"/>
  <c r="T33" i="2"/>
  <c r="U33" i="2"/>
  <c r="V33" i="2"/>
  <c r="W33" i="2"/>
  <c r="X33" i="2"/>
  <c r="Y33" i="2"/>
  <c r="Z33" i="2"/>
  <c r="AA33" i="2"/>
  <c r="AB33" i="2"/>
  <c r="AC33" i="2"/>
  <c r="T34" i="2"/>
  <c r="U34" i="2"/>
  <c r="V34" i="2"/>
  <c r="W34" i="2"/>
  <c r="X34" i="2"/>
  <c r="Y34" i="2"/>
  <c r="Z34" i="2"/>
  <c r="AA34" i="2"/>
  <c r="AB34" i="2"/>
  <c r="AC34" i="2"/>
  <c r="T35" i="2"/>
  <c r="U35" i="2"/>
  <c r="V35" i="2"/>
  <c r="W35" i="2"/>
  <c r="X35" i="2"/>
  <c r="Y35" i="2"/>
  <c r="Z35" i="2"/>
  <c r="AA35" i="2"/>
  <c r="AB35" i="2"/>
  <c r="AC35" i="2"/>
  <c r="T36" i="2"/>
  <c r="U36" i="2"/>
  <c r="V36" i="2"/>
  <c r="W36" i="2"/>
  <c r="X36" i="2"/>
  <c r="Y36" i="2"/>
  <c r="Z36" i="2"/>
  <c r="AA36" i="2"/>
  <c r="AB36" i="2"/>
  <c r="AC36" i="2"/>
  <c r="T37" i="2"/>
  <c r="U37" i="2"/>
  <c r="V37" i="2"/>
  <c r="W37" i="2"/>
  <c r="X37" i="2"/>
  <c r="Y37" i="2"/>
  <c r="Z37" i="2"/>
  <c r="AA37" i="2"/>
  <c r="AB37" i="2"/>
  <c r="AC37" i="2"/>
  <c r="T38" i="2"/>
  <c r="U38" i="2"/>
  <c r="V38" i="2"/>
  <c r="W38" i="2"/>
  <c r="X38" i="2"/>
  <c r="Y38" i="2"/>
  <c r="Z38" i="2"/>
  <c r="AA38" i="2"/>
  <c r="AB38" i="2"/>
  <c r="AC38" i="2"/>
  <c r="T39" i="2"/>
  <c r="U39" i="2"/>
  <c r="V39" i="2"/>
  <c r="W39" i="2"/>
  <c r="X39" i="2"/>
  <c r="Y39" i="2"/>
  <c r="Z39" i="2"/>
  <c r="AA39" i="2"/>
  <c r="AB39" i="2"/>
  <c r="AC39" i="2"/>
  <c r="T40" i="2"/>
  <c r="U40" i="2"/>
  <c r="V40" i="2"/>
  <c r="W40" i="2"/>
  <c r="X40" i="2"/>
  <c r="Y40" i="2"/>
  <c r="Z40" i="2"/>
  <c r="AA40" i="2"/>
  <c r="AB40" i="2"/>
  <c r="AC40" i="2"/>
  <c r="T41" i="2"/>
  <c r="U41" i="2"/>
  <c r="V41" i="2"/>
  <c r="W41" i="2"/>
  <c r="X41" i="2"/>
  <c r="Y41" i="2"/>
  <c r="Z41" i="2"/>
  <c r="AA41" i="2"/>
  <c r="AB41" i="2"/>
  <c r="AC41" i="2"/>
  <c r="T42" i="2"/>
  <c r="U42" i="2"/>
  <c r="V42" i="2"/>
  <c r="W42" i="2"/>
  <c r="X42" i="2"/>
  <c r="Y42" i="2"/>
  <c r="Z42" i="2"/>
  <c r="AA42" i="2"/>
  <c r="AB42" i="2"/>
  <c r="AC42" i="2"/>
  <c r="T43" i="2"/>
  <c r="U43" i="2"/>
  <c r="V43" i="2"/>
  <c r="W43" i="2"/>
  <c r="X43" i="2"/>
  <c r="Y43" i="2"/>
  <c r="Z43" i="2"/>
  <c r="AA43" i="2"/>
  <c r="AB43" i="2"/>
  <c r="AC43" i="2"/>
  <c r="T44" i="2"/>
  <c r="U44" i="2"/>
  <c r="V44" i="2"/>
  <c r="W44" i="2"/>
  <c r="X44" i="2"/>
  <c r="Y44" i="2"/>
  <c r="Z44" i="2"/>
  <c r="AA44" i="2"/>
  <c r="AB44" i="2"/>
  <c r="AC44" i="2"/>
  <c r="T45" i="2"/>
  <c r="U45" i="2"/>
  <c r="V45" i="2"/>
  <c r="W45" i="2"/>
  <c r="X45" i="2"/>
  <c r="Y45" i="2"/>
  <c r="Z45" i="2"/>
  <c r="AA45" i="2"/>
  <c r="AB45" i="2"/>
  <c r="AC45" i="2"/>
  <c r="T46" i="2"/>
  <c r="U46" i="2"/>
  <c r="V46" i="2"/>
  <c r="W46" i="2"/>
  <c r="X46" i="2"/>
  <c r="Y46" i="2"/>
  <c r="Z46" i="2"/>
  <c r="AA46" i="2"/>
  <c r="AB46" i="2"/>
  <c r="AC46" i="2"/>
  <c r="T47" i="2"/>
  <c r="U47" i="2"/>
  <c r="V47" i="2"/>
  <c r="W47" i="2"/>
  <c r="X47" i="2"/>
  <c r="Y47" i="2"/>
  <c r="Z47" i="2"/>
  <c r="AA47" i="2"/>
  <c r="AB47" i="2"/>
  <c r="AC47" i="2"/>
  <c r="T48" i="2"/>
  <c r="U48" i="2"/>
  <c r="V48" i="2"/>
  <c r="W48" i="2"/>
  <c r="X48" i="2"/>
  <c r="Y48" i="2"/>
  <c r="Z48" i="2"/>
  <c r="AA48" i="2"/>
  <c r="AB48" i="2"/>
  <c r="AC48" i="2"/>
  <c r="T49" i="2"/>
  <c r="U49" i="2"/>
  <c r="V49" i="2"/>
  <c r="W49" i="2"/>
  <c r="X49" i="2"/>
  <c r="Y49" i="2"/>
  <c r="Z49" i="2"/>
  <c r="AA49" i="2"/>
  <c r="AB49" i="2"/>
  <c r="AC49" i="2"/>
  <c r="T50" i="2"/>
  <c r="U50" i="2"/>
  <c r="V50" i="2"/>
  <c r="W50" i="2"/>
  <c r="X50" i="2"/>
  <c r="Y50" i="2"/>
  <c r="Z50" i="2"/>
  <c r="AA50" i="2"/>
  <c r="AB50" i="2"/>
  <c r="AC50" i="2"/>
  <c r="T51" i="2"/>
  <c r="U51" i="2"/>
  <c r="V51" i="2"/>
  <c r="W51" i="2"/>
  <c r="X51" i="2"/>
  <c r="Y51" i="2"/>
  <c r="Z51" i="2"/>
  <c r="AA51" i="2"/>
  <c r="AB51" i="2"/>
  <c r="AC51" i="2"/>
  <c r="T52" i="2"/>
  <c r="U52" i="2"/>
  <c r="V52" i="2"/>
  <c r="W52" i="2"/>
  <c r="X52" i="2"/>
  <c r="Y52" i="2"/>
  <c r="Z52" i="2"/>
  <c r="AA52" i="2"/>
  <c r="AB52" i="2"/>
  <c r="AC52" i="2"/>
  <c r="T53" i="2"/>
  <c r="U53" i="2"/>
  <c r="V53" i="2"/>
  <c r="W53" i="2"/>
  <c r="X53" i="2"/>
  <c r="Y53" i="2"/>
  <c r="Z53" i="2"/>
  <c r="AA53" i="2"/>
  <c r="AB53" i="2"/>
  <c r="AC53" i="2"/>
  <c r="T54" i="2"/>
  <c r="U54" i="2"/>
  <c r="V54" i="2"/>
  <c r="W54" i="2"/>
  <c r="X54" i="2"/>
  <c r="Y54" i="2"/>
  <c r="Z54" i="2"/>
  <c r="AA54" i="2"/>
  <c r="AB54" i="2"/>
  <c r="AC54" i="2"/>
  <c r="T55" i="2"/>
  <c r="U55" i="2"/>
  <c r="V55" i="2"/>
  <c r="W55" i="2"/>
  <c r="X55" i="2"/>
  <c r="Y55" i="2"/>
  <c r="Z55" i="2"/>
  <c r="AA55" i="2"/>
  <c r="AB55" i="2"/>
  <c r="AC55" i="2"/>
  <c r="T56" i="2"/>
  <c r="U56" i="2"/>
  <c r="V56" i="2"/>
  <c r="W56" i="2"/>
  <c r="X56" i="2"/>
  <c r="Y56" i="2"/>
  <c r="Z56" i="2"/>
  <c r="AA56" i="2"/>
  <c r="AB56" i="2"/>
  <c r="AC56" i="2"/>
  <c r="T57" i="2"/>
  <c r="U57" i="2"/>
  <c r="V57" i="2"/>
  <c r="W57" i="2"/>
  <c r="X57" i="2"/>
  <c r="Y57" i="2"/>
  <c r="Z57" i="2"/>
  <c r="AA57" i="2"/>
  <c r="AB57" i="2"/>
  <c r="AC57" i="2"/>
  <c r="T58" i="2"/>
  <c r="U58" i="2"/>
  <c r="V58" i="2"/>
  <c r="W58" i="2"/>
  <c r="X58" i="2"/>
  <c r="Y58" i="2"/>
  <c r="Z58" i="2"/>
  <c r="AA58" i="2"/>
  <c r="AB58" i="2"/>
  <c r="AC58" i="2"/>
  <c r="T59" i="2"/>
  <c r="U59" i="2"/>
  <c r="V59" i="2"/>
  <c r="W59" i="2"/>
  <c r="X59" i="2"/>
  <c r="Y59" i="2"/>
  <c r="Z59" i="2"/>
  <c r="AA59" i="2"/>
  <c r="AB59" i="2"/>
  <c r="AC59" i="2"/>
  <c r="T60" i="2"/>
  <c r="U60" i="2"/>
  <c r="V60" i="2"/>
  <c r="W60" i="2"/>
  <c r="X60" i="2"/>
  <c r="Y60" i="2"/>
  <c r="Z60" i="2"/>
  <c r="AA60" i="2"/>
  <c r="AB60" i="2"/>
  <c r="AC60" i="2"/>
  <c r="T61" i="2"/>
  <c r="U61" i="2"/>
  <c r="V61" i="2"/>
  <c r="W61" i="2"/>
  <c r="X61" i="2"/>
  <c r="Y61" i="2"/>
  <c r="Z61" i="2"/>
  <c r="AA61" i="2"/>
  <c r="AB61" i="2"/>
  <c r="AC61" i="2"/>
  <c r="T62" i="2"/>
  <c r="U62" i="2"/>
  <c r="V62" i="2"/>
  <c r="W62" i="2"/>
  <c r="X62" i="2"/>
  <c r="Y62" i="2"/>
  <c r="Z62" i="2"/>
  <c r="AA62" i="2"/>
  <c r="AB62" i="2"/>
  <c r="AC62" i="2"/>
  <c r="T63" i="2"/>
  <c r="U63" i="2"/>
  <c r="V63" i="2"/>
  <c r="W63" i="2"/>
  <c r="X63" i="2"/>
  <c r="Y63" i="2"/>
  <c r="Z63" i="2"/>
  <c r="AA63" i="2"/>
  <c r="AB63" i="2"/>
  <c r="AC63" i="2"/>
  <c r="T64" i="2"/>
  <c r="U64" i="2"/>
  <c r="V64" i="2"/>
  <c r="W64" i="2"/>
  <c r="X64" i="2"/>
  <c r="Y64" i="2"/>
  <c r="Z64" i="2"/>
  <c r="AA64" i="2"/>
  <c r="AB64" i="2"/>
  <c r="AC64" i="2"/>
  <c r="T65" i="2"/>
  <c r="U65" i="2"/>
  <c r="V65" i="2"/>
  <c r="W65" i="2"/>
  <c r="X65" i="2"/>
  <c r="Y65" i="2"/>
  <c r="Z65" i="2"/>
  <c r="AA65" i="2"/>
  <c r="AB65" i="2"/>
  <c r="AC65" i="2"/>
  <c r="T66" i="2"/>
  <c r="U66" i="2"/>
  <c r="V66" i="2"/>
  <c r="W66" i="2"/>
  <c r="X66" i="2"/>
  <c r="Y66" i="2"/>
  <c r="Z66" i="2"/>
  <c r="AA66" i="2"/>
  <c r="AB66" i="2"/>
  <c r="AC66" i="2"/>
  <c r="T67" i="2"/>
  <c r="U67" i="2"/>
  <c r="V67" i="2"/>
  <c r="W67" i="2"/>
  <c r="X67" i="2"/>
  <c r="Y67" i="2"/>
  <c r="Z67" i="2"/>
  <c r="AA67" i="2"/>
  <c r="AB67" i="2"/>
  <c r="AC67" i="2"/>
  <c r="T68" i="2"/>
  <c r="U68" i="2"/>
  <c r="V68" i="2"/>
  <c r="W68" i="2"/>
  <c r="X68" i="2"/>
  <c r="Y68" i="2"/>
  <c r="Z68" i="2"/>
  <c r="AA68" i="2"/>
  <c r="AB68" i="2"/>
  <c r="AC68" i="2"/>
  <c r="T69" i="2"/>
  <c r="U69" i="2"/>
  <c r="V69" i="2"/>
  <c r="W69" i="2"/>
  <c r="X69" i="2"/>
  <c r="Y69" i="2"/>
  <c r="Z69" i="2"/>
  <c r="AA69" i="2"/>
  <c r="AB69" i="2"/>
  <c r="AC69" i="2"/>
  <c r="T70" i="2"/>
  <c r="U70" i="2"/>
  <c r="V70" i="2"/>
  <c r="W70" i="2"/>
  <c r="X70" i="2"/>
  <c r="Y70" i="2"/>
  <c r="Z70" i="2"/>
  <c r="AA70" i="2"/>
  <c r="AB70" i="2"/>
  <c r="AC70" i="2"/>
  <c r="T71" i="2"/>
  <c r="U71" i="2"/>
  <c r="V71" i="2"/>
  <c r="W71" i="2"/>
  <c r="X71" i="2"/>
  <c r="Y71" i="2"/>
  <c r="Z71" i="2"/>
  <c r="AA71" i="2"/>
  <c r="AB71" i="2"/>
  <c r="AC71" i="2"/>
  <c r="T72" i="2"/>
  <c r="U72" i="2"/>
  <c r="V72" i="2"/>
  <c r="W72" i="2"/>
  <c r="X72" i="2"/>
  <c r="Y72" i="2"/>
  <c r="Z72" i="2"/>
  <c r="AA72" i="2"/>
  <c r="AB72" i="2"/>
  <c r="AC72" i="2"/>
  <c r="T73" i="2"/>
  <c r="U73" i="2"/>
  <c r="V73" i="2"/>
  <c r="W73" i="2"/>
  <c r="X73" i="2"/>
  <c r="Y73" i="2"/>
  <c r="Z73" i="2"/>
  <c r="AA73" i="2"/>
  <c r="AB73" i="2"/>
  <c r="AC73" i="2"/>
  <c r="T74" i="2"/>
  <c r="U74" i="2"/>
  <c r="V74" i="2"/>
  <c r="W74" i="2"/>
  <c r="X74" i="2"/>
  <c r="Y74" i="2"/>
  <c r="Z74" i="2"/>
  <c r="AA74" i="2"/>
  <c r="AB74" i="2"/>
  <c r="AC74" i="2"/>
  <c r="T75" i="2"/>
  <c r="U75" i="2"/>
  <c r="V75" i="2"/>
  <c r="W75" i="2"/>
  <c r="X75" i="2"/>
  <c r="Y75" i="2"/>
  <c r="Z75" i="2"/>
  <c r="AA75" i="2"/>
  <c r="AB75" i="2"/>
  <c r="AC75" i="2"/>
  <c r="T76" i="2"/>
  <c r="U76" i="2"/>
  <c r="V76" i="2"/>
  <c r="W76" i="2"/>
  <c r="X76" i="2"/>
  <c r="Y76" i="2"/>
  <c r="Z76" i="2"/>
  <c r="AA76" i="2"/>
  <c r="AB76" i="2"/>
  <c r="AC76" i="2"/>
  <c r="T77" i="2"/>
  <c r="U77" i="2"/>
  <c r="V77" i="2"/>
  <c r="W77" i="2"/>
  <c r="X77" i="2"/>
  <c r="Y77" i="2"/>
  <c r="Z77" i="2"/>
  <c r="AA77" i="2"/>
  <c r="AB77" i="2"/>
  <c r="AC77" i="2"/>
  <c r="T78" i="2"/>
  <c r="U78" i="2"/>
  <c r="V78" i="2"/>
  <c r="W78" i="2"/>
  <c r="X78" i="2"/>
  <c r="Y78" i="2"/>
  <c r="Z78" i="2"/>
  <c r="AA78" i="2"/>
  <c r="AB78" i="2"/>
  <c r="AC78" i="2"/>
  <c r="T79" i="2"/>
  <c r="U79" i="2"/>
  <c r="V79" i="2"/>
  <c r="W79" i="2"/>
  <c r="X79" i="2"/>
  <c r="Y79" i="2"/>
  <c r="Z79" i="2"/>
  <c r="AA79" i="2"/>
  <c r="AB79" i="2"/>
  <c r="AC79" i="2"/>
  <c r="T80" i="2"/>
  <c r="U80" i="2"/>
  <c r="V80" i="2"/>
  <c r="W80" i="2"/>
  <c r="X80" i="2"/>
  <c r="Y80" i="2"/>
  <c r="Z80" i="2"/>
  <c r="AA80" i="2"/>
  <c r="AB80" i="2"/>
  <c r="AC80" i="2"/>
  <c r="T81" i="2"/>
  <c r="U81" i="2"/>
  <c r="V81" i="2"/>
  <c r="W81" i="2"/>
  <c r="X81" i="2"/>
  <c r="Y81" i="2"/>
  <c r="Z81" i="2"/>
  <c r="AA81" i="2"/>
  <c r="AB81" i="2"/>
  <c r="AC81" i="2"/>
  <c r="T82" i="2"/>
  <c r="U82" i="2"/>
  <c r="V82" i="2"/>
  <c r="W82" i="2"/>
  <c r="X82" i="2"/>
  <c r="Y82" i="2"/>
  <c r="Z82" i="2"/>
  <c r="AA82" i="2"/>
  <c r="AB82" i="2"/>
  <c r="AC82" i="2"/>
  <c r="T83" i="2"/>
  <c r="U83" i="2"/>
  <c r="V83" i="2"/>
  <c r="W83" i="2"/>
  <c r="X83" i="2"/>
  <c r="Y83" i="2"/>
  <c r="Z83" i="2"/>
  <c r="AA83" i="2"/>
  <c r="AB83" i="2"/>
  <c r="AC83" i="2"/>
  <c r="T84" i="2"/>
  <c r="U84" i="2"/>
  <c r="V84" i="2"/>
  <c r="W84" i="2"/>
  <c r="X84" i="2"/>
  <c r="Y84" i="2"/>
  <c r="Z84" i="2"/>
  <c r="AA84" i="2"/>
  <c r="AB84" i="2"/>
  <c r="AC84" i="2"/>
  <c r="T85" i="2"/>
  <c r="U85" i="2"/>
  <c r="V85" i="2"/>
  <c r="W85" i="2"/>
  <c r="X85" i="2"/>
  <c r="Y85" i="2"/>
  <c r="Z85" i="2"/>
  <c r="AA85" i="2"/>
  <c r="AB85" i="2"/>
  <c r="AC85" i="2"/>
  <c r="T86" i="2"/>
  <c r="U86" i="2"/>
  <c r="V86" i="2"/>
  <c r="W86" i="2"/>
  <c r="X86" i="2"/>
  <c r="Y86" i="2"/>
  <c r="Z86" i="2"/>
  <c r="AA86" i="2"/>
  <c r="AB86" i="2"/>
  <c r="AC86" i="2"/>
  <c r="T87" i="2"/>
  <c r="U87" i="2"/>
  <c r="V87" i="2"/>
  <c r="W87" i="2"/>
  <c r="X87" i="2"/>
  <c r="Y87" i="2"/>
  <c r="Z87" i="2"/>
  <c r="AA87" i="2"/>
  <c r="AB87" i="2"/>
  <c r="AC87" i="2"/>
  <c r="T88" i="2"/>
  <c r="U88" i="2"/>
  <c r="V88" i="2"/>
  <c r="W88" i="2"/>
  <c r="X88" i="2"/>
  <c r="Y88" i="2"/>
  <c r="Z88" i="2"/>
  <c r="AA88" i="2"/>
  <c r="AB88" i="2"/>
  <c r="AC88" i="2"/>
  <c r="T89" i="2"/>
  <c r="U89" i="2"/>
  <c r="V89" i="2"/>
  <c r="W89" i="2"/>
  <c r="X89" i="2"/>
  <c r="Y89" i="2"/>
  <c r="Z89" i="2"/>
  <c r="AA89" i="2"/>
  <c r="AB89" i="2"/>
  <c r="AC89" i="2"/>
  <c r="T90" i="2"/>
  <c r="U90" i="2"/>
  <c r="V90" i="2"/>
  <c r="W90" i="2"/>
  <c r="X90" i="2"/>
  <c r="Y90" i="2"/>
  <c r="Z90" i="2"/>
  <c r="AA90" i="2"/>
  <c r="AB90" i="2"/>
  <c r="AC90" i="2"/>
  <c r="T91" i="2"/>
  <c r="U91" i="2"/>
  <c r="V91" i="2"/>
  <c r="W91" i="2"/>
  <c r="X91" i="2"/>
  <c r="Y91" i="2"/>
  <c r="Z91" i="2"/>
  <c r="AA91" i="2"/>
  <c r="AB91" i="2"/>
  <c r="AC91" i="2"/>
  <c r="T92" i="2"/>
  <c r="U92" i="2"/>
  <c r="V92" i="2"/>
  <c r="W92" i="2"/>
  <c r="X92" i="2"/>
  <c r="Y92" i="2"/>
  <c r="Z92" i="2"/>
  <c r="AA92" i="2"/>
  <c r="AB92" i="2"/>
  <c r="AC92" i="2"/>
  <c r="T93" i="2"/>
  <c r="U93" i="2"/>
  <c r="V93" i="2"/>
  <c r="W93" i="2"/>
  <c r="X93" i="2"/>
  <c r="Y93" i="2"/>
  <c r="Z93" i="2"/>
  <c r="AA93" i="2"/>
  <c r="AB93" i="2"/>
  <c r="AC93" i="2"/>
  <c r="T94" i="2"/>
  <c r="U94" i="2"/>
  <c r="V94" i="2"/>
  <c r="W94" i="2"/>
  <c r="X94" i="2"/>
  <c r="Y94" i="2"/>
  <c r="Z94" i="2"/>
  <c r="AA94" i="2"/>
  <c r="AB94" i="2"/>
  <c r="AC94" i="2"/>
  <c r="T95" i="2"/>
  <c r="U95" i="2"/>
  <c r="V95" i="2"/>
  <c r="W95" i="2"/>
  <c r="X95" i="2"/>
  <c r="Y95" i="2"/>
  <c r="Z95" i="2"/>
  <c r="AA95" i="2"/>
  <c r="AB95" i="2"/>
  <c r="AC95" i="2"/>
  <c r="T96" i="2"/>
  <c r="U96" i="2"/>
  <c r="V96" i="2"/>
  <c r="W96" i="2"/>
  <c r="X96" i="2"/>
  <c r="Y96" i="2"/>
  <c r="Z96" i="2"/>
  <c r="AA96" i="2"/>
  <c r="AB96" i="2"/>
  <c r="AC96" i="2"/>
  <c r="T97" i="2"/>
  <c r="U97" i="2"/>
  <c r="V97" i="2"/>
  <c r="W97" i="2"/>
  <c r="X97" i="2"/>
  <c r="Y97" i="2"/>
  <c r="Z97" i="2"/>
  <c r="AA97" i="2"/>
  <c r="AB97" i="2"/>
  <c r="AC97" i="2"/>
  <c r="T98" i="2"/>
  <c r="U98" i="2"/>
  <c r="V98" i="2"/>
  <c r="W98" i="2"/>
  <c r="X98" i="2"/>
  <c r="Y98" i="2"/>
  <c r="Z98" i="2"/>
  <c r="AA98" i="2"/>
  <c r="AB98" i="2"/>
  <c r="AC98" i="2"/>
  <c r="T99" i="2"/>
  <c r="U99" i="2"/>
  <c r="V99" i="2"/>
  <c r="W99" i="2"/>
  <c r="X99" i="2"/>
  <c r="Y99" i="2"/>
  <c r="Z99" i="2"/>
  <c r="AA99" i="2"/>
  <c r="AB99" i="2"/>
  <c r="AC99" i="2"/>
  <c r="T100" i="2"/>
  <c r="U100" i="2"/>
  <c r="V100" i="2"/>
  <c r="W100" i="2"/>
  <c r="X100" i="2"/>
  <c r="Y100" i="2"/>
  <c r="Z100" i="2"/>
  <c r="AA100" i="2"/>
  <c r="AB100" i="2"/>
  <c r="AC100" i="2"/>
  <c r="T101" i="2"/>
  <c r="U101" i="2"/>
  <c r="V101" i="2"/>
  <c r="W101" i="2"/>
  <c r="X101" i="2"/>
  <c r="Y101" i="2"/>
  <c r="Z101" i="2"/>
  <c r="AA101" i="2"/>
  <c r="AB101" i="2"/>
  <c r="AC101" i="2"/>
  <c r="T102" i="2"/>
  <c r="U102" i="2"/>
  <c r="V102" i="2"/>
  <c r="W102" i="2"/>
  <c r="X102" i="2"/>
  <c r="Y102" i="2"/>
  <c r="Z102" i="2"/>
  <c r="AA102" i="2"/>
  <c r="AB102" i="2"/>
  <c r="AC102" i="2"/>
  <c r="T103" i="2"/>
  <c r="U103" i="2"/>
  <c r="V103" i="2"/>
  <c r="W103" i="2"/>
  <c r="X103" i="2"/>
  <c r="Y103" i="2"/>
  <c r="Z103" i="2"/>
  <c r="AA103" i="2"/>
  <c r="AB103" i="2"/>
  <c r="AC103" i="2"/>
  <c r="T104" i="2"/>
  <c r="U104" i="2"/>
  <c r="V104" i="2"/>
  <c r="W104" i="2"/>
  <c r="X104" i="2"/>
  <c r="Y104" i="2"/>
  <c r="Z104" i="2"/>
  <c r="AA104" i="2"/>
  <c r="AB104" i="2"/>
  <c r="AC104" i="2"/>
  <c r="T105" i="2"/>
  <c r="U105" i="2"/>
  <c r="V105" i="2"/>
  <c r="W105" i="2"/>
  <c r="X105" i="2"/>
  <c r="Y105" i="2"/>
  <c r="Z105" i="2"/>
  <c r="AA105" i="2"/>
  <c r="AB105" i="2"/>
  <c r="AC105" i="2"/>
  <c r="K150" i="2"/>
  <c r="K151" i="2" s="1"/>
  <c r="K152" i="2" s="1"/>
  <c r="K153" i="2" s="1"/>
  <c r="K154" i="2" s="1"/>
  <c r="K155" i="2" s="1"/>
  <c r="K156" i="2" s="1"/>
  <c r="K157" i="2" s="1"/>
  <c r="K158" i="2" s="1"/>
  <c r="K159" i="2" s="1"/>
  <c r="K160" i="2" s="1"/>
  <c r="K161" i="2" s="1"/>
  <c r="K162" i="2" s="1"/>
  <c r="K163" i="2" s="1"/>
  <c r="K164" i="2" l="1"/>
  <c r="M164" i="2" s="1"/>
  <c r="M163" i="2"/>
  <c r="D162" i="2"/>
  <c r="E162" i="2" s="1"/>
  <c r="D161" i="2"/>
  <c r="E161" i="2" s="1"/>
  <c r="D160" i="2"/>
  <c r="E160" i="2" s="1"/>
  <c r="D159" i="2"/>
  <c r="E159" i="2" s="1"/>
  <c r="D158" i="2"/>
  <c r="E158" i="2" s="1"/>
  <c r="D157" i="2"/>
  <c r="E157" i="2" s="1"/>
  <c r="D156" i="2"/>
  <c r="E156" i="2" s="1"/>
  <c r="D155" i="2"/>
  <c r="E155" i="2" s="1"/>
  <c r="D154" i="2"/>
  <c r="E154" i="2" s="1"/>
  <c r="D153" i="2"/>
  <c r="E153" i="2" s="1"/>
  <c r="D152" i="2"/>
  <c r="E152" i="2" s="1"/>
  <c r="D151" i="2"/>
  <c r="E151" i="2" s="1"/>
  <c r="D150" i="2"/>
  <c r="E150" i="2" s="1"/>
  <c r="D149" i="2"/>
  <c r="E149" i="2" l="1"/>
  <c r="K165" i="2"/>
  <c r="T114" i="2"/>
  <c r="U114" i="2"/>
  <c r="T115" i="2"/>
  <c r="U115" i="2"/>
  <c r="T116" i="2"/>
  <c r="U116" i="2"/>
  <c r="T117" i="2"/>
  <c r="U117" i="2"/>
  <c r="T118" i="2"/>
  <c r="U118" i="2"/>
  <c r="T119" i="2"/>
  <c r="U119" i="2"/>
  <c r="T120" i="2"/>
  <c r="U120" i="2"/>
  <c r="T121" i="2"/>
  <c r="U121" i="2"/>
  <c r="T122" i="2"/>
  <c r="U122" i="2"/>
  <c r="T123" i="2"/>
  <c r="U123" i="2"/>
  <c r="T124" i="2"/>
  <c r="U124" i="2"/>
  <c r="T125" i="2"/>
  <c r="U125" i="2"/>
  <c r="T126" i="2"/>
  <c r="U126" i="2"/>
  <c r="U113" i="2"/>
  <c r="U6" i="2"/>
  <c r="T113" i="2"/>
  <c r="E113" i="2" s="1"/>
  <c r="T6" i="2"/>
  <c r="L108" i="2"/>
  <c r="C8" i="2"/>
  <c r="C9" i="2"/>
  <c r="C7" i="2"/>
  <c r="C10" i="2" s="1"/>
  <c r="T7" i="2"/>
  <c r="U7" i="2"/>
  <c r="V7" i="2"/>
  <c r="W7" i="2"/>
  <c r="X7" i="2"/>
  <c r="Y7" i="2"/>
  <c r="Z7" i="2"/>
  <c r="AA7" i="2"/>
  <c r="AB7" i="2"/>
  <c r="AC7" i="2"/>
  <c r="T8" i="2"/>
  <c r="U8" i="2"/>
  <c r="V8" i="2"/>
  <c r="W8" i="2"/>
  <c r="X8" i="2"/>
  <c r="Y8" i="2"/>
  <c r="Z8" i="2"/>
  <c r="AA8" i="2"/>
  <c r="AB8" i="2"/>
  <c r="AC8" i="2"/>
  <c r="T9" i="2"/>
  <c r="U9" i="2"/>
  <c r="V9" i="2"/>
  <c r="W9" i="2"/>
  <c r="X9" i="2"/>
  <c r="Y9" i="2"/>
  <c r="Z9" i="2"/>
  <c r="AA9" i="2"/>
  <c r="AB9" i="2"/>
  <c r="AC9" i="2"/>
  <c r="T10" i="2"/>
  <c r="U10" i="2"/>
  <c r="V10" i="2"/>
  <c r="W10" i="2"/>
  <c r="X10" i="2"/>
  <c r="Y10" i="2"/>
  <c r="Z10" i="2"/>
  <c r="AA10" i="2"/>
  <c r="AB10" i="2"/>
  <c r="AC10" i="2"/>
  <c r="T11" i="2"/>
  <c r="U11" i="2"/>
  <c r="V11" i="2"/>
  <c r="W11" i="2"/>
  <c r="X11" i="2"/>
  <c r="Y11" i="2"/>
  <c r="Z11" i="2"/>
  <c r="AA11" i="2"/>
  <c r="AB11" i="2"/>
  <c r="AC11" i="2"/>
  <c r="T12" i="2"/>
  <c r="U12" i="2"/>
  <c r="V12" i="2"/>
  <c r="W12" i="2"/>
  <c r="X12" i="2"/>
  <c r="Y12" i="2"/>
  <c r="Z12" i="2"/>
  <c r="AA12" i="2"/>
  <c r="AB12" i="2"/>
  <c r="AC12" i="2"/>
  <c r="T13" i="2"/>
  <c r="U13" i="2"/>
  <c r="V13" i="2"/>
  <c r="W13" i="2"/>
  <c r="X13" i="2"/>
  <c r="Y13" i="2"/>
  <c r="Z13" i="2"/>
  <c r="AA13" i="2"/>
  <c r="AB13" i="2"/>
  <c r="AC13" i="2"/>
  <c r="T14" i="2"/>
  <c r="U14" i="2"/>
  <c r="V14" i="2"/>
  <c r="W14" i="2"/>
  <c r="X14" i="2"/>
  <c r="Y14" i="2"/>
  <c r="Z14" i="2"/>
  <c r="AA14" i="2"/>
  <c r="AB14" i="2"/>
  <c r="AC14" i="2"/>
  <c r="T15" i="2"/>
  <c r="U15" i="2"/>
  <c r="V15" i="2"/>
  <c r="W15" i="2"/>
  <c r="X15" i="2"/>
  <c r="Y15" i="2"/>
  <c r="Z15" i="2"/>
  <c r="AA15" i="2"/>
  <c r="AB15" i="2"/>
  <c r="AC15" i="2"/>
  <c r="T16" i="2"/>
  <c r="U16" i="2"/>
  <c r="V16" i="2"/>
  <c r="W16" i="2"/>
  <c r="X16" i="2"/>
  <c r="Y16" i="2"/>
  <c r="Z16" i="2"/>
  <c r="AA16" i="2"/>
  <c r="AB16" i="2"/>
  <c r="AC16" i="2"/>
  <c r="T17" i="2"/>
  <c r="U17" i="2"/>
  <c r="V17" i="2"/>
  <c r="W17" i="2"/>
  <c r="X17" i="2"/>
  <c r="Y17" i="2"/>
  <c r="Z17" i="2"/>
  <c r="AA17" i="2"/>
  <c r="AB17" i="2"/>
  <c r="AC17" i="2"/>
  <c r="T18" i="2"/>
  <c r="U18" i="2"/>
  <c r="V18" i="2"/>
  <c r="W18" i="2"/>
  <c r="X18" i="2"/>
  <c r="Y18" i="2"/>
  <c r="Z18" i="2"/>
  <c r="AA18" i="2"/>
  <c r="AB18" i="2"/>
  <c r="AC18" i="2"/>
  <c r="T19" i="2"/>
  <c r="U19" i="2"/>
  <c r="V19" i="2"/>
  <c r="W19" i="2"/>
  <c r="X19" i="2"/>
  <c r="Y19" i="2"/>
  <c r="Z19" i="2"/>
  <c r="AA19" i="2"/>
  <c r="AB19" i="2"/>
  <c r="AC19" i="2"/>
  <c r="AC6" i="2"/>
  <c r="AA6" i="2"/>
  <c r="AB6" i="2"/>
  <c r="N6" i="2" s="1"/>
  <c r="Z6" i="2"/>
  <c r="K6" i="2" s="1"/>
  <c r="Y6" i="2"/>
  <c r="W6" i="2"/>
  <c r="X6" i="2"/>
  <c r="I6" i="2" s="1"/>
  <c r="V6" i="2"/>
  <c r="G6" i="2" s="1"/>
  <c r="K166" i="2" l="1"/>
  <c r="M165" i="2"/>
  <c r="E117" i="2"/>
  <c r="E115" i="2"/>
  <c r="C12" i="2"/>
  <c r="C11" i="2"/>
  <c r="E118" i="2" s="1"/>
  <c r="E114" i="2"/>
  <c r="E116" i="2"/>
  <c r="K8" i="2"/>
  <c r="N9" i="2"/>
  <c r="K9" i="2"/>
  <c r="I8" i="2"/>
  <c r="E7" i="2"/>
  <c r="K7" i="2"/>
  <c r="I9" i="2"/>
  <c r="I7" i="2"/>
  <c r="G9" i="2"/>
  <c r="E9" i="2"/>
  <c r="K10" i="2"/>
  <c r="N7" i="2"/>
  <c r="N8" i="2"/>
  <c r="E8" i="2"/>
  <c r="G8" i="2"/>
  <c r="G7" i="2"/>
  <c r="K167" i="2" l="1"/>
  <c r="M166" i="2"/>
  <c r="I11" i="2"/>
  <c r="G11" i="2"/>
  <c r="C13" i="2"/>
  <c r="E120" i="2" s="1"/>
  <c r="C14" i="2"/>
  <c r="E121" i="2" s="1"/>
  <c r="C15" i="2"/>
  <c r="E119" i="2"/>
  <c r="N11" i="2"/>
  <c r="E11" i="2"/>
  <c r="K11" i="2"/>
  <c r="E10" i="2"/>
  <c r="I12" i="2"/>
  <c r="K12" i="2"/>
  <c r="N10" i="2"/>
  <c r="I10" i="2"/>
  <c r="G10" i="2"/>
  <c r="E12" i="2"/>
  <c r="N12" i="2"/>
  <c r="G12" i="2"/>
  <c r="K168" i="2" l="1"/>
  <c r="M167" i="2"/>
  <c r="C16" i="2"/>
  <c r="E123" i="2" s="1"/>
  <c r="C18" i="2"/>
  <c r="E122" i="2"/>
  <c r="C17" i="2"/>
  <c r="E124" i="2" s="1"/>
  <c r="I13" i="2"/>
  <c r="K13" i="2"/>
  <c r="I15" i="2"/>
  <c r="K15" i="2"/>
  <c r="I14" i="2"/>
  <c r="K14" i="2"/>
  <c r="N14" i="2"/>
  <c r="E14" i="2"/>
  <c r="G14" i="2"/>
  <c r="N15" i="2"/>
  <c r="G15" i="2"/>
  <c r="E15" i="2"/>
  <c r="E13" i="2"/>
  <c r="N13" i="2"/>
  <c r="G13" i="2"/>
  <c r="K169" i="2" l="1"/>
  <c r="M168" i="2"/>
  <c r="E125" i="2"/>
  <c r="C19" i="2"/>
  <c r="I18" i="2"/>
  <c r="K18" i="2"/>
  <c r="I16" i="2"/>
  <c r="K16" i="2"/>
  <c r="I17" i="2"/>
  <c r="K17" i="2"/>
  <c r="G18" i="2"/>
  <c r="N18" i="2"/>
  <c r="E18" i="2"/>
  <c r="E17" i="2"/>
  <c r="N17" i="2"/>
  <c r="G17" i="2"/>
  <c r="N16" i="2"/>
  <c r="G16" i="2"/>
  <c r="E16" i="2"/>
  <c r="K170" i="2" l="1"/>
  <c r="M169" i="2"/>
  <c r="E126" i="2"/>
  <c r="C20" i="2"/>
  <c r="E127" i="2" s="1"/>
  <c r="I19" i="2"/>
  <c r="K19" i="2"/>
  <c r="N19" i="2"/>
  <c r="E19" i="2"/>
  <c r="G19" i="2"/>
  <c r="K171" i="2" l="1"/>
  <c r="M170" i="2"/>
  <c r="C21" i="2"/>
  <c r="E128" i="2" s="1"/>
  <c r="N20" i="2"/>
  <c r="K20" i="2"/>
  <c r="I20" i="2"/>
  <c r="E20" i="2"/>
  <c r="G20" i="2"/>
  <c r="K172" i="2" l="1"/>
  <c r="M171" i="2"/>
  <c r="C22" i="2"/>
  <c r="E129" i="2" s="1"/>
  <c r="K21" i="2"/>
  <c r="G21" i="2"/>
  <c r="I21" i="2"/>
  <c r="N21" i="2"/>
  <c r="E21" i="2"/>
  <c r="K173" i="2" l="1"/>
  <c r="M172" i="2"/>
  <c r="C23" i="2"/>
  <c r="E130" i="2" s="1"/>
  <c r="N22" i="2"/>
  <c r="I22" i="2"/>
  <c r="K22" i="2"/>
  <c r="G22" i="2"/>
  <c r="E22" i="2"/>
  <c r="K174" i="2" l="1"/>
  <c r="M173" i="2"/>
  <c r="C24" i="2"/>
  <c r="E131" i="2" s="1"/>
  <c r="I23" i="2"/>
  <c r="N23" i="2"/>
  <c r="E23" i="2"/>
  <c r="K23" i="2"/>
  <c r="G23" i="2"/>
  <c r="I158" i="2"/>
  <c r="J158" i="2" s="1"/>
  <c r="I159" i="2"/>
  <c r="J159" i="2" s="1"/>
  <c r="I160" i="2"/>
  <c r="J160" i="2" s="1"/>
  <c r="I161" i="2"/>
  <c r="J161" i="2" s="1"/>
  <c r="I162" i="2"/>
  <c r="J162" i="2" s="1"/>
  <c r="A158" i="2"/>
  <c r="A159" i="2"/>
  <c r="A160" i="2"/>
  <c r="A161" i="2"/>
  <c r="A162" i="2"/>
  <c r="C144" i="2"/>
  <c r="K175" i="2" l="1"/>
  <c r="M174" i="2"/>
  <c r="C25" i="2"/>
  <c r="E132" i="2" s="1"/>
  <c r="N24" i="2"/>
  <c r="K24" i="2"/>
  <c r="I24" i="2"/>
  <c r="E24" i="2"/>
  <c r="G24" i="2"/>
  <c r="V159" i="2"/>
  <c r="T159" i="2"/>
  <c r="M159" i="2" s="1"/>
  <c r="S159" i="2"/>
  <c r="U159" i="2"/>
  <c r="T162" i="2"/>
  <c r="M162" i="2" s="1"/>
  <c r="U162" i="2"/>
  <c r="S162" i="2"/>
  <c r="V162" i="2"/>
  <c r="T158" i="2"/>
  <c r="M158" i="2" s="1"/>
  <c r="U158" i="2"/>
  <c r="S158" i="2"/>
  <c r="V158" i="2"/>
  <c r="V161" i="2"/>
  <c r="S161" i="2"/>
  <c r="U161" i="2"/>
  <c r="T161" i="2"/>
  <c r="M161" i="2" s="1"/>
  <c r="U160" i="2"/>
  <c r="V160" i="2"/>
  <c r="T160" i="2"/>
  <c r="M160" i="2" s="1"/>
  <c r="S160" i="2"/>
  <c r="K176" i="2" l="1"/>
  <c r="M175" i="2"/>
  <c r="C26" i="2"/>
  <c r="E133" i="2" s="1"/>
  <c r="K25" i="2"/>
  <c r="G25" i="2"/>
  <c r="I25" i="2"/>
  <c r="E25" i="2"/>
  <c r="N25" i="2"/>
  <c r="I149" i="2"/>
  <c r="J149" i="2" s="1"/>
  <c r="S149" i="2" s="1"/>
  <c r="I150" i="2"/>
  <c r="J150" i="2" s="1"/>
  <c r="I151" i="2"/>
  <c r="J151" i="2" s="1"/>
  <c r="I152" i="2"/>
  <c r="J152" i="2" s="1"/>
  <c r="I153" i="2"/>
  <c r="J153" i="2" s="1"/>
  <c r="I154" i="2"/>
  <c r="J154" i="2" s="1"/>
  <c r="I155" i="2"/>
  <c r="J155" i="2" s="1"/>
  <c r="I156" i="2"/>
  <c r="J156" i="2" s="1"/>
  <c r="I157" i="2"/>
  <c r="J157" i="2" s="1"/>
  <c r="A150" i="2"/>
  <c r="A151" i="2"/>
  <c r="A152" i="2"/>
  <c r="A153" i="2"/>
  <c r="A154" i="2"/>
  <c r="A155" i="2"/>
  <c r="A156" i="2"/>
  <c r="A157" i="2"/>
  <c r="A149" i="2"/>
  <c r="B25" i="1"/>
  <c r="E34" i="3"/>
  <c r="G27" i="3" s="1"/>
  <c r="G16" i="3"/>
  <c r="G9" i="3"/>
  <c r="K177" i="2" l="1"/>
  <c r="M176" i="2"/>
  <c r="C27" i="2"/>
  <c r="E134" i="2" s="1"/>
  <c r="N26" i="2"/>
  <c r="K26" i="2"/>
  <c r="G26" i="2"/>
  <c r="I26" i="2"/>
  <c r="E26" i="2"/>
  <c r="U156" i="2"/>
  <c r="V156" i="2"/>
  <c r="T156" i="2"/>
  <c r="M156" i="2" s="1"/>
  <c r="S156" i="2"/>
  <c r="T154" i="2"/>
  <c r="M154" i="2" s="1"/>
  <c r="U154" i="2"/>
  <c r="S154" i="2"/>
  <c r="V154" i="2"/>
  <c r="U152" i="2"/>
  <c r="V152" i="2"/>
  <c r="T152" i="2"/>
  <c r="M152" i="2" s="1"/>
  <c r="S152" i="2"/>
  <c r="V155" i="2"/>
  <c r="T155" i="2"/>
  <c r="M155" i="2" s="1"/>
  <c r="S155" i="2"/>
  <c r="U155" i="2"/>
  <c r="V151" i="2"/>
  <c r="T151" i="2"/>
  <c r="M151" i="2" s="1"/>
  <c r="S151" i="2"/>
  <c r="U151" i="2"/>
  <c r="V157" i="2"/>
  <c r="S157" i="2"/>
  <c r="U157" i="2"/>
  <c r="T157" i="2"/>
  <c r="M157" i="2" s="1"/>
  <c r="V153" i="2"/>
  <c r="S153" i="2"/>
  <c r="U153" i="2"/>
  <c r="T153" i="2"/>
  <c r="M153" i="2" s="1"/>
  <c r="U150" i="2"/>
  <c r="T150" i="2"/>
  <c r="M150" i="2" s="1"/>
  <c r="V150" i="2"/>
  <c r="S150" i="2"/>
  <c r="V149" i="2"/>
  <c r="T149" i="2"/>
  <c r="M149" i="2" s="1"/>
  <c r="U149" i="2"/>
  <c r="N149" i="2" s="1"/>
  <c r="G37" i="3"/>
  <c r="B13" i="1" s="1"/>
  <c r="B26" i="1" s="1"/>
  <c r="Y149" i="2" l="1"/>
  <c r="X149" i="2"/>
  <c r="K178" i="2"/>
  <c r="M177" i="2"/>
  <c r="C28" i="2"/>
  <c r="E135" i="2" s="1"/>
  <c r="I27" i="2"/>
  <c r="K27" i="2"/>
  <c r="E27" i="2"/>
  <c r="N27" i="2"/>
  <c r="G27" i="2"/>
  <c r="O6" i="2" l="1"/>
  <c r="K179" i="2"/>
  <c r="M178" i="2"/>
  <c r="C29" i="2"/>
  <c r="E136" i="2" s="1"/>
  <c r="N28" i="2"/>
  <c r="K28" i="2"/>
  <c r="I28" i="2"/>
  <c r="E28" i="2"/>
  <c r="G28" i="2"/>
  <c r="K180" i="2" l="1"/>
  <c r="M179" i="2"/>
  <c r="C30" i="2"/>
  <c r="E137" i="2" s="1"/>
  <c r="K29" i="2"/>
  <c r="G29" i="2"/>
  <c r="N29" i="2"/>
  <c r="I29" i="2"/>
  <c r="E29" i="2"/>
  <c r="K181" i="2" l="1"/>
  <c r="M180" i="2"/>
  <c r="C31" i="2"/>
  <c r="E138" i="2" s="1"/>
  <c r="N30" i="2"/>
  <c r="I30" i="2"/>
  <c r="K30" i="2"/>
  <c r="G30" i="2"/>
  <c r="E30" i="2"/>
  <c r="E6" i="2"/>
  <c r="K182" i="2" l="1"/>
  <c r="M181" i="2"/>
  <c r="C32" i="2"/>
  <c r="E139" i="2" s="1"/>
  <c r="I31" i="2"/>
  <c r="N31" i="2"/>
  <c r="E31" i="2"/>
  <c r="K31" i="2"/>
  <c r="G31" i="2"/>
  <c r="K183" i="2" l="1"/>
  <c r="M182" i="2"/>
  <c r="C33" i="2"/>
  <c r="E140" i="2" s="1"/>
  <c r="N32" i="2"/>
  <c r="K32" i="2"/>
  <c r="I32" i="2"/>
  <c r="E32" i="2"/>
  <c r="G32" i="2"/>
  <c r="K184" i="2" l="1"/>
  <c r="M183" i="2"/>
  <c r="C34" i="2"/>
  <c r="E141" i="2" s="1"/>
  <c r="K33" i="2"/>
  <c r="G33" i="2"/>
  <c r="N33" i="2"/>
  <c r="I33" i="2"/>
  <c r="E33" i="2"/>
  <c r="K185" i="2" l="1"/>
  <c r="M184" i="2"/>
  <c r="C35" i="2"/>
  <c r="E142" i="2" s="1"/>
  <c r="N34" i="2"/>
  <c r="G34" i="2"/>
  <c r="K34" i="2"/>
  <c r="I34" i="2"/>
  <c r="E34" i="2"/>
  <c r="K186" i="2" l="1"/>
  <c r="M185" i="2"/>
  <c r="C36" i="2"/>
  <c r="I35" i="2"/>
  <c r="K35" i="2"/>
  <c r="E35" i="2"/>
  <c r="N35" i="2"/>
  <c r="G35" i="2"/>
  <c r="K187" i="2" l="1"/>
  <c r="M186" i="2"/>
  <c r="C37" i="2"/>
  <c r="N36" i="2"/>
  <c r="K36" i="2"/>
  <c r="I36" i="2"/>
  <c r="E36" i="2"/>
  <c r="G36" i="2"/>
  <c r="K188" i="2" l="1"/>
  <c r="M187" i="2"/>
  <c r="C38" i="2"/>
  <c r="K37" i="2"/>
  <c r="G37" i="2"/>
  <c r="N37" i="2"/>
  <c r="E37" i="2"/>
  <c r="I37" i="2"/>
  <c r="K189" i="2" l="1"/>
  <c r="M188" i="2"/>
  <c r="C39" i="2"/>
  <c r="N38" i="2"/>
  <c r="I38" i="2"/>
  <c r="K38" i="2"/>
  <c r="G38" i="2"/>
  <c r="E38" i="2"/>
  <c r="K190" i="2" l="1"/>
  <c r="M189" i="2"/>
  <c r="C40" i="2"/>
  <c r="I39" i="2"/>
  <c r="N39" i="2"/>
  <c r="E39" i="2"/>
  <c r="K39" i="2"/>
  <c r="G39" i="2"/>
  <c r="K191" i="2" l="1"/>
  <c r="M190" i="2"/>
  <c r="C41" i="2"/>
  <c r="N40" i="2"/>
  <c r="K40" i="2"/>
  <c r="I40" i="2"/>
  <c r="E40" i="2"/>
  <c r="G40" i="2"/>
  <c r="K192" i="2" l="1"/>
  <c r="M191" i="2"/>
  <c r="C42" i="2"/>
  <c r="K41" i="2"/>
  <c r="G41" i="2"/>
  <c r="N41" i="2"/>
  <c r="I41" i="2"/>
  <c r="E41" i="2"/>
  <c r="K193" i="2" l="1"/>
  <c r="M192" i="2"/>
  <c r="C43" i="2"/>
  <c r="N42" i="2"/>
  <c r="G42" i="2"/>
  <c r="I42" i="2"/>
  <c r="K42" i="2"/>
  <c r="E42" i="2"/>
  <c r="K194" i="2" l="1"/>
  <c r="M193" i="2"/>
  <c r="C44" i="2"/>
  <c r="I43" i="2"/>
  <c r="K43" i="2"/>
  <c r="E43" i="2"/>
  <c r="N43" i="2"/>
  <c r="G43" i="2"/>
  <c r="K195" i="2" l="1"/>
  <c r="M194" i="2"/>
  <c r="C45" i="2"/>
  <c r="N44" i="2"/>
  <c r="K44" i="2"/>
  <c r="I44" i="2"/>
  <c r="E44" i="2"/>
  <c r="G44" i="2"/>
  <c r="K196" i="2" l="1"/>
  <c r="M195" i="2"/>
  <c r="C46" i="2"/>
  <c r="K45" i="2"/>
  <c r="G45" i="2"/>
  <c r="I45" i="2"/>
  <c r="N45" i="2"/>
  <c r="E45" i="2"/>
  <c r="K197" i="2" l="1"/>
  <c r="M196" i="2"/>
  <c r="C47" i="2"/>
  <c r="N46" i="2"/>
  <c r="I46" i="2"/>
  <c r="K46" i="2"/>
  <c r="G46" i="2"/>
  <c r="E46" i="2"/>
  <c r="K198" i="2" l="1"/>
  <c r="M197" i="2"/>
  <c r="C48" i="2"/>
  <c r="I47" i="2"/>
  <c r="N47" i="2"/>
  <c r="E47" i="2"/>
  <c r="K47" i="2"/>
  <c r="G47" i="2"/>
  <c r="K199" i="2" l="1"/>
  <c r="M198" i="2"/>
  <c r="C49" i="2"/>
  <c r="N48" i="2"/>
  <c r="K48" i="2"/>
  <c r="I48" i="2"/>
  <c r="E48" i="2"/>
  <c r="G48" i="2"/>
  <c r="K200" i="2" l="1"/>
  <c r="M199" i="2"/>
  <c r="C50" i="2"/>
  <c r="K49" i="2"/>
  <c r="G49" i="2"/>
  <c r="I49" i="2"/>
  <c r="E49" i="2"/>
  <c r="N49" i="2"/>
  <c r="K201" i="2" l="1"/>
  <c r="M200" i="2"/>
  <c r="C51" i="2"/>
  <c r="N50" i="2"/>
  <c r="K50" i="2"/>
  <c r="G50" i="2"/>
  <c r="I50" i="2"/>
  <c r="E50" i="2"/>
  <c r="K202" i="2" l="1"/>
  <c r="M201" i="2"/>
  <c r="C52" i="2"/>
  <c r="I51" i="2"/>
  <c r="K51" i="2"/>
  <c r="E51" i="2"/>
  <c r="N51" i="2"/>
  <c r="G51" i="2"/>
  <c r="K203" i="2" l="1"/>
  <c r="M202" i="2"/>
  <c r="C53" i="2"/>
  <c r="N52" i="2"/>
  <c r="K52" i="2"/>
  <c r="I52" i="2"/>
  <c r="E52" i="2"/>
  <c r="G52" i="2"/>
  <c r="K204" i="2" l="1"/>
  <c r="M203" i="2"/>
  <c r="C54" i="2"/>
  <c r="K53" i="2"/>
  <c r="G53" i="2"/>
  <c r="N53" i="2"/>
  <c r="I53" i="2"/>
  <c r="E53" i="2"/>
  <c r="K205" i="2" l="1"/>
  <c r="M204" i="2"/>
  <c r="C55" i="2"/>
  <c r="N54" i="2"/>
  <c r="I54" i="2"/>
  <c r="K54" i="2"/>
  <c r="G54" i="2"/>
  <c r="E54" i="2"/>
  <c r="K206" i="2" l="1"/>
  <c r="M205" i="2"/>
  <c r="C56" i="2"/>
  <c r="I55" i="2"/>
  <c r="N55" i="2"/>
  <c r="E55" i="2"/>
  <c r="K55" i="2"/>
  <c r="G55" i="2"/>
  <c r="K207" i="2" l="1"/>
  <c r="M206" i="2"/>
  <c r="C57" i="2"/>
  <c r="N56" i="2"/>
  <c r="K56" i="2"/>
  <c r="I56" i="2"/>
  <c r="E56" i="2"/>
  <c r="G56" i="2"/>
  <c r="K208" i="2" l="1"/>
  <c r="M207" i="2"/>
  <c r="C58" i="2"/>
  <c r="K57" i="2"/>
  <c r="G57" i="2"/>
  <c r="I57" i="2"/>
  <c r="N57" i="2"/>
  <c r="E57" i="2"/>
  <c r="K209" i="2" l="1"/>
  <c r="M208" i="2"/>
  <c r="C59" i="2"/>
  <c r="N58" i="2"/>
  <c r="G58" i="2"/>
  <c r="K58" i="2"/>
  <c r="I58" i="2"/>
  <c r="E58" i="2"/>
  <c r="K210" i="2" l="1"/>
  <c r="M209" i="2"/>
  <c r="C60" i="2"/>
  <c r="I59" i="2"/>
  <c r="K59" i="2"/>
  <c r="E59" i="2"/>
  <c r="N59" i="2"/>
  <c r="G59" i="2"/>
  <c r="K211" i="2" l="1"/>
  <c r="M210" i="2"/>
  <c r="C61" i="2"/>
  <c r="N60" i="2"/>
  <c r="K60" i="2"/>
  <c r="I60" i="2"/>
  <c r="E60" i="2"/>
  <c r="G60" i="2"/>
  <c r="K212" i="2" l="1"/>
  <c r="M211" i="2"/>
  <c r="C62" i="2"/>
  <c r="K61" i="2"/>
  <c r="G61" i="2"/>
  <c r="N61" i="2"/>
  <c r="E61" i="2"/>
  <c r="I61" i="2"/>
  <c r="K213" i="2" l="1"/>
  <c r="M212" i="2"/>
  <c r="C63" i="2"/>
  <c r="N62" i="2"/>
  <c r="I62" i="2"/>
  <c r="K62" i="2"/>
  <c r="G62" i="2"/>
  <c r="E62" i="2"/>
  <c r="K214" i="2" l="1"/>
  <c r="M213" i="2"/>
  <c r="C64" i="2"/>
  <c r="I63" i="2"/>
  <c r="N63" i="2"/>
  <c r="E63" i="2"/>
  <c r="K63" i="2"/>
  <c r="G63" i="2"/>
  <c r="K215" i="2" l="1"/>
  <c r="M214" i="2"/>
  <c r="C65" i="2"/>
  <c r="N64" i="2"/>
  <c r="K64" i="2"/>
  <c r="I64" i="2"/>
  <c r="E64" i="2"/>
  <c r="G64" i="2"/>
  <c r="K216" i="2" l="1"/>
  <c r="M215" i="2"/>
  <c r="C66" i="2"/>
  <c r="K65" i="2"/>
  <c r="G65" i="2"/>
  <c r="I65" i="2"/>
  <c r="E65" i="2"/>
  <c r="N65" i="2"/>
  <c r="K217" i="2" l="1"/>
  <c r="M216" i="2"/>
  <c r="C67" i="2"/>
  <c r="N66" i="2"/>
  <c r="G66" i="2"/>
  <c r="I66" i="2"/>
  <c r="K66" i="2"/>
  <c r="E66" i="2"/>
  <c r="K218" i="2" l="1"/>
  <c r="M217" i="2"/>
  <c r="C68" i="2"/>
  <c r="I67" i="2"/>
  <c r="K67" i="2"/>
  <c r="E67" i="2"/>
  <c r="N67" i="2"/>
  <c r="G67" i="2"/>
  <c r="K219" i="2" l="1"/>
  <c r="M218" i="2"/>
  <c r="C69" i="2"/>
  <c r="N68" i="2"/>
  <c r="K68" i="2"/>
  <c r="I68" i="2"/>
  <c r="E68" i="2"/>
  <c r="G68" i="2"/>
  <c r="K220" i="2" l="1"/>
  <c r="M219" i="2"/>
  <c r="C70" i="2"/>
  <c r="K69" i="2"/>
  <c r="G69" i="2"/>
  <c r="I69" i="2"/>
  <c r="N69" i="2"/>
  <c r="E69" i="2"/>
  <c r="K221" i="2" l="1"/>
  <c r="M220" i="2"/>
  <c r="C71" i="2"/>
  <c r="N70" i="2"/>
  <c r="I70" i="2"/>
  <c r="K70" i="2"/>
  <c r="G70" i="2"/>
  <c r="E70" i="2"/>
  <c r="K222" i="2" l="1"/>
  <c r="M221" i="2"/>
  <c r="C72" i="2"/>
  <c r="I71" i="2"/>
  <c r="N71" i="2"/>
  <c r="E71" i="2"/>
  <c r="K71" i="2"/>
  <c r="G71" i="2"/>
  <c r="K223" i="2" l="1"/>
  <c r="M222" i="2"/>
  <c r="C73" i="2"/>
  <c r="N72" i="2"/>
  <c r="K72" i="2"/>
  <c r="I72" i="2"/>
  <c r="E72" i="2"/>
  <c r="G72" i="2"/>
  <c r="K224" i="2" l="1"/>
  <c r="M223" i="2"/>
  <c r="C74" i="2"/>
  <c r="K73" i="2"/>
  <c r="G73" i="2"/>
  <c r="I73" i="2"/>
  <c r="N73" i="2"/>
  <c r="E73" i="2"/>
  <c r="K225" i="2" l="1"/>
  <c r="M224" i="2"/>
  <c r="C75" i="2"/>
  <c r="N74" i="2"/>
  <c r="K74" i="2"/>
  <c r="G74" i="2"/>
  <c r="I74" i="2"/>
  <c r="E74" i="2"/>
  <c r="K226" i="2" l="1"/>
  <c r="M225" i="2"/>
  <c r="C76" i="2"/>
  <c r="I75" i="2"/>
  <c r="K75" i="2"/>
  <c r="E75" i="2"/>
  <c r="N75" i="2"/>
  <c r="G75" i="2"/>
  <c r="K227" i="2" l="1"/>
  <c r="M226" i="2"/>
  <c r="C77" i="2"/>
  <c r="N76" i="2"/>
  <c r="K76" i="2"/>
  <c r="I76" i="2"/>
  <c r="E76" i="2"/>
  <c r="G76" i="2"/>
  <c r="K228" i="2" l="1"/>
  <c r="M227" i="2"/>
  <c r="C78" i="2"/>
  <c r="K77" i="2"/>
  <c r="G77" i="2"/>
  <c r="N77" i="2"/>
  <c r="I77" i="2"/>
  <c r="E77" i="2"/>
  <c r="K229" i="2" l="1"/>
  <c r="M228" i="2"/>
  <c r="C79" i="2"/>
  <c r="N78" i="2"/>
  <c r="I78" i="2"/>
  <c r="K78" i="2"/>
  <c r="G78" i="2"/>
  <c r="E78" i="2"/>
  <c r="K230" i="2" l="1"/>
  <c r="M229" i="2"/>
  <c r="C80" i="2"/>
  <c r="I79" i="2"/>
  <c r="N79" i="2"/>
  <c r="E79" i="2"/>
  <c r="K79" i="2"/>
  <c r="G79" i="2"/>
  <c r="K231" i="2" l="1"/>
  <c r="M230" i="2"/>
  <c r="C81" i="2"/>
  <c r="N80" i="2"/>
  <c r="K80" i="2"/>
  <c r="I80" i="2"/>
  <c r="E80" i="2"/>
  <c r="G80" i="2"/>
  <c r="K232" i="2" l="1"/>
  <c r="M231" i="2"/>
  <c r="C82" i="2"/>
  <c r="K81" i="2"/>
  <c r="G81" i="2"/>
  <c r="N81" i="2"/>
  <c r="I81" i="2"/>
  <c r="E81" i="2"/>
  <c r="K233" i="2" l="1"/>
  <c r="M232" i="2"/>
  <c r="C83" i="2"/>
  <c r="N82" i="2"/>
  <c r="G82" i="2"/>
  <c r="I82" i="2"/>
  <c r="K82" i="2"/>
  <c r="E82" i="2"/>
  <c r="K234" i="2" l="1"/>
  <c r="M233" i="2"/>
  <c r="C84" i="2"/>
  <c r="I83" i="2"/>
  <c r="K83" i="2"/>
  <c r="E83" i="2"/>
  <c r="N83" i="2"/>
  <c r="G83" i="2"/>
  <c r="K235" i="2" l="1"/>
  <c r="M234" i="2"/>
  <c r="C85" i="2"/>
  <c r="N84" i="2"/>
  <c r="K84" i="2"/>
  <c r="I84" i="2"/>
  <c r="E84" i="2"/>
  <c r="G84" i="2"/>
  <c r="K236" i="2" l="1"/>
  <c r="M235" i="2"/>
  <c r="C86" i="2"/>
  <c r="K85" i="2"/>
  <c r="G85" i="2"/>
  <c r="N85" i="2"/>
  <c r="E85" i="2"/>
  <c r="I85" i="2"/>
  <c r="K237" i="2" l="1"/>
  <c r="M236" i="2"/>
  <c r="C87" i="2"/>
  <c r="N86" i="2"/>
  <c r="I86" i="2"/>
  <c r="K86" i="2"/>
  <c r="G86" i="2"/>
  <c r="E86" i="2"/>
  <c r="K238" i="2" l="1"/>
  <c r="M237" i="2"/>
  <c r="C88" i="2"/>
  <c r="I87" i="2"/>
  <c r="N87" i="2"/>
  <c r="E87" i="2"/>
  <c r="K87" i="2"/>
  <c r="G87" i="2"/>
  <c r="K239" i="2" l="1"/>
  <c r="M238" i="2"/>
  <c r="C89" i="2"/>
  <c r="N88" i="2"/>
  <c r="K88" i="2"/>
  <c r="I88" i="2"/>
  <c r="E88" i="2"/>
  <c r="G88" i="2"/>
  <c r="K240" i="2" l="1"/>
  <c r="M239" i="2"/>
  <c r="C90" i="2"/>
  <c r="K89" i="2"/>
  <c r="G89" i="2"/>
  <c r="I89" i="2"/>
  <c r="E89" i="2"/>
  <c r="N89" i="2"/>
  <c r="K241" i="2" l="1"/>
  <c r="M240" i="2"/>
  <c r="C91" i="2"/>
  <c r="N90" i="2"/>
  <c r="G90" i="2"/>
  <c r="K90" i="2"/>
  <c r="I90" i="2"/>
  <c r="E90" i="2"/>
  <c r="K242" i="2" l="1"/>
  <c r="M241" i="2"/>
  <c r="C92" i="2"/>
  <c r="I91" i="2"/>
  <c r="K91" i="2"/>
  <c r="E91" i="2"/>
  <c r="N91" i="2"/>
  <c r="G91" i="2"/>
  <c r="K243" i="2" l="1"/>
  <c r="M242" i="2"/>
  <c r="C93" i="2"/>
  <c r="N92" i="2"/>
  <c r="K92" i="2"/>
  <c r="I92" i="2"/>
  <c r="E92" i="2"/>
  <c r="G92" i="2"/>
  <c r="K244" i="2" l="1"/>
  <c r="M243" i="2"/>
  <c r="C94" i="2"/>
  <c r="K93" i="2"/>
  <c r="G93" i="2"/>
  <c r="N93" i="2"/>
  <c r="E93" i="2"/>
  <c r="I93" i="2"/>
  <c r="K245" i="2" l="1"/>
  <c r="M244" i="2"/>
  <c r="C95" i="2"/>
  <c r="N94" i="2"/>
  <c r="I94" i="2"/>
  <c r="K94" i="2"/>
  <c r="G94" i="2"/>
  <c r="E94" i="2"/>
  <c r="K246" i="2" l="1"/>
  <c r="M245" i="2"/>
  <c r="C96" i="2"/>
  <c r="I95" i="2"/>
  <c r="N95" i="2"/>
  <c r="E95" i="2"/>
  <c r="K95" i="2"/>
  <c r="G95" i="2"/>
  <c r="K247" i="2" l="1"/>
  <c r="M246" i="2"/>
  <c r="C97" i="2"/>
  <c r="N96" i="2"/>
  <c r="K96" i="2"/>
  <c r="I96" i="2"/>
  <c r="E96" i="2"/>
  <c r="G96" i="2"/>
  <c r="K248" i="2" l="1"/>
  <c r="M247" i="2"/>
  <c r="C98" i="2"/>
  <c r="K97" i="2"/>
  <c r="G97" i="2"/>
  <c r="I97" i="2"/>
  <c r="N97" i="2"/>
  <c r="E97" i="2"/>
  <c r="M248" i="2" l="1"/>
  <c r="O108" i="2" s="1"/>
  <c r="G11" i="3" s="1"/>
  <c r="B19" i="1" s="1"/>
  <c r="B20" i="1" s="1"/>
  <c r="C99" i="2"/>
  <c r="N98" i="2"/>
  <c r="K98" i="2"/>
  <c r="G98" i="2"/>
  <c r="I98" i="2"/>
  <c r="E98" i="2"/>
  <c r="C100" i="2" l="1"/>
  <c r="I99" i="2"/>
  <c r="K99" i="2"/>
  <c r="E99" i="2"/>
  <c r="N99" i="2"/>
  <c r="G99" i="2"/>
  <c r="C101" i="2" l="1"/>
  <c r="N100" i="2"/>
  <c r="K100" i="2"/>
  <c r="I100" i="2"/>
  <c r="E100" i="2"/>
  <c r="G100" i="2"/>
  <c r="C102" i="2" l="1"/>
  <c r="K101" i="2"/>
  <c r="G101" i="2"/>
  <c r="N101" i="2"/>
  <c r="E101" i="2"/>
  <c r="I101" i="2"/>
  <c r="C103" i="2" l="1"/>
  <c r="N102" i="2"/>
  <c r="I102" i="2"/>
  <c r="K102" i="2"/>
  <c r="G102" i="2"/>
  <c r="E102" i="2"/>
  <c r="C104" i="2" l="1"/>
  <c r="N103" i="2"/>
  <c r="E103" i="2"/>
  <c r="I103" i="2"/>
  <c r="K103" i="2"/>
  <c r="G103" i="2"/>
  <c r="C105" i="2" l="1"/>
  <c r="N104" i="2"/>
  <c r="K104" i="2"/>
  <c r="I104" i="2"/>
  <c r="E104" i="2"/>
  <c r="G104" i="2"/>
  <c r="G105" i="2" l="1"/>
  <c r="G106" i="2" s="1"/>
  <c r="I105" i="2"/>
  <c r="I106" i="2" s="1"/>
  <c r="E105" i="2"/>
  <c r="E106" i="2" s="1"/>
  <c r="G41" i="3" s="1"/>
  <c r="N105" i="2"/>
  <c r="N106" i="2" s="1"/>
  <c r="G10" i="3" s="1"/>
  <c r="K105" i="2"/>
  <c r="K106" i="2" s="1"/>
  <c r="E144" i="2"/>
  <c r="G17" i="3" s="1"/>
  <c r="C106" i="2"/>
  <c r="G42" i="3" l="1"/>
  <c r="G43" i="3"/>
  <c r="B21" i="1" s="1"/>
  <c r="B24" i="1" s="1"/>
  <c r="B29" i="1" s="1"/>
  <c r="B8" i="1" s="1"/>
  <c r="B9" i="1" s="1"/>
</calcChain>
</file>

<file path=xl/comments1.xml><?xml version="1.0" encoding="utf-8"?>
<comments xmlns="http://schemas.openxmlformats.org/spreadsheetml/2006/main">
  <authors>
    <author>Amanda L. Johnson</author>
  </authors>
  <commentList>
    <comment ref="A6" authorId="0" shapeId="0">
      <text>
        <r>
          <rPr>
            <b/>
            <sz val="10"/>
            <color indexed="81"/>
            <rFont val="Tahoma"/>
            <family val="2"/>
          </rPr>
          <t xml:space="preserve">SBA:
</t>
        </r>
        <r>
          <rPr>
            <sz val="10"/>
            <color indexed="81"/>
            <rFont val="Tahoma"/>
            <family val="2"/>
          </rPr>
          <t>Employee's Name: Separately list each employee. Do not include any independent contractors, owner-employees, self-employed individuals, or partners.</t>
        </r>
        <r>
          <rPr>
            <sz val="9"/>
            <color indexed="81"/>
            <rFont val="Tahoma"/>
            <family val="2"/>
          </rPr>
          <t xml:space="preserve">
</t>
        </r>
      </text>
    </comment>
    <comment ref="L6" authorId="0" shapeId="0">
      <text>
        <r>
          <rPr>
            <b/>
            <sz val="9"/>
            <color indexed="81"/>
            <rFont val="Tahoma"/>
            <family val="2"/>
          </rPr>
          <t xml:space="preserve">SBA:
</t>
        </r>
        <r>
          <rPr>
            <sz val="10"/>
            <color indexed="81"/>
            <rFont val="Tahoma"/>
            <family val="2"/>
          </rPr>
          <t xml:space="preserve">Cash Compensation: Enter the sum of gross salary, gross wages, gross tips, gross commissions, paid leave (vacation, family, medical or sick leave, not including leave covered by the Families First Coronavirus Response Act), and allowances for dismissal or separation paid or incurred during the Covered Period or the Alternative Payroll Covered Period. For each individual employee, the total amount of cash compensation eligible for forgiveness may not exceed an annual salary of $100,000, as prorated for the Covered Period; therefore, do not enter more than $15,385 in Table 1 for any individual employee (not more than $46,154 if using the 24 week period). </t>
        </r>
        <r>
          <rPr>
            <sz val="9"/>
            <color indexed="81"/>
            <rFont val="Tahoma"/>
            <family val="2"/>
          </rPr>
          <t xml:space="preserve">
</t>
        </r>
      </text>
    </comment>
    <comment ref="A113" authorId="0" shapeId="0">
      <text>
        <r>
          <rPr>
            <b/>
            <sz val="10"/>
            <color indexed="81"/>
            <rFont val="Tahoma"/>
            <family val="2"/>
          </rPr>
          <t>SBA:</t>
        </r>
        <r>
          <rPr>
            <sz val="10"/>
            <color indexed="81"/>
            <rFont val="Tahoma"/>
            <family val="2"/>
          </rPr>
          <t xml:space="preserve">
Employee's Name: Separately list each employee. Do not include any independent contractors, owner-employees, self-employed individuals, or partners</t>
        </r>
        <r>
          <rPr>
            <sz val="9"/>
            <color indexed="81"/>
            <rFont val="Tahoma"/>
            <family val="2"/>
          </rPr>
          <t>.</t>
        </r>
      </text>
    </comment>
    <comment ref="C113" authorId="0" shapeId="0">
      <text>
        <r>
          <rPr>
            <b/>
            <sz val="9"/>
            <color indexed="81"/>
            <rFont val="Tahoma"/>
            <family val="2"/>
          </rPr>
          <t xml:space="preserve">SBA:
</t>
        </r>
        <r>
          <rPr>
            <sz val="10"/>
            <color indexed="81"/>
            <rFont val="Tahoma"/>
            <family val="2"/>
          </rPr>
          <t xml:space="preserve">Cash Compensation: Enter the sum of gross salary, gross wages, gross tips, gross commissions, paid leave (vacation, family, medical or sick leave, not including leave covered by the Families First Coronavirus Response Act), and allowances for dismissal or separation paid or incurred during the Covered Period or the Alternative Payroll Covered Period. For each individual employee, the total amount of cash compensation eligible for forgiveness may not exceed an annual salary of $100,000, as prorated for the Covered Period; therefore, do not enter more than $15,385 in Table 1 for any individual employee (not more than $46,154 if using the 24 week period). </t>
        </r>
      </text>
    </comment>
  </commentList>
</comments>
</file>

<file path=xl/comments2.xml><?xml version="1.0" encoding="utf-8"?>
<comments xmlns="http://schemas.openxmlformats.org/spreadsheetml/2006/main">
  <authors>
    <author>Amanda L. Johnson</author>
  </authors>
  <commentList>
    <comment ref="G21" authorId="0" shapeId="0">
      <text>
        <r>
          <rPr>
            <b/>
            <sz val="10"/>
            <color indexed="81"/>
            <rFont val="Tahoma"/>
            <family val="2"/>
          </rPr>
          <t xml:space="preserve">SBA:
</t>
        </r>
        <r>
          <rPr>
            <sz val="10"/>
            <color indexed="81"/>
            <rFont val="Tahoma"/>
            <family val="2"/>
          </rPr>
          <t>Enter the total amount paid by the Borrower for employer contributions for employee health insurance, including employer contributions to a self-insured, employer-sponsored group health plan, but excluding any pre-tax or after tax contributions by employees.</t>
        </r>
        <r>
          <rPr>
            <sz val="9"/>
            <color indexed="81"/>
            <rFont val="Tahoma"/>
            <family val="2"/>
          </rPr>
          <t xml:space="preserve">
</t>
        </r>
      </text>
    </comment>
    <comment ref="G22" authorId="0" shapeId="0">
      <text>
        <r>
          <rPr>
            <b/>
            <sz val="10"/>
            <color indexed="81"/>
            <rFont val="Tahoma"/>
            <family val="2"/>
          </rPr>
          <t>SBA:</t>
        </r>
        <r>
          <rPr>
            <sz val="10"/>
            <color indexed="81"/>
            <rFont val="Tahoma"/>
            <family val="2"/>
          </rPr>
          <t xml:space="preserve">
Enter the total amount paid by the Borrower for employer contributions to employee retirement plans, excluding any pre-tax or after-tax contributions by employees.</t>
        </r>
      </text>
    </comment>
    <comment ref="G23" authorId="0" shapeId="0">
      <text>
        <r>
          <rPr>
            <b/>
            <sz val="10"/>
            <color indexed="81"/>
            <rFont val="Tahoma"/>
            <family val="2"/>
          </rPr>
          <t xml:space="preserve">SBA:
</t>
        </r>
        <r>
          <rPr>
            <sz val="10"/>
            <color indexed="81"/>
            <rFont val="Tahoma"/>
            <family val="2"/>
          </rPr>
          <t xml:space="preserve">Enter the total amount </t>
        </r>
        <r>
          <rPr>
            <u/>
            <sz val="10"/>
            <color indexed="81"/>
            <rFont val="Tahoma"/>
            <family val="2"/>
          </rPr>
          <t>paid by the Borrower</t>
        </r>
        <r>
          <rPr>
            <sz val="10"/>
            <color indexed="81"/>
            <rFont val="Tahoma"/>
            <family val="2"/>
          </rPr>
          <t xml:space="preserve"> for employer state and local taxes assessed on employee compensation (e.g., state unemployment insurance tax); do not list any taxes withheld from employee earnings.</t>
        </r>
        <r>
          <rPr>
            <sz val="9"/>
            <color indexed="81"/>
            <rFont val="Tahoma"/>
            <family val="2"/>
          </rPr>
          <t xml:space="preserve">
</t>
        </r>
      </text>
    </comment>
    <comment ref="E30" authorId="0" shapeId="0">
      <text>
        <r>
          <rPr>
            <b/>
            <sz val="10"/>
            <color indexed="81"/>
            <rFont val="Tahoma"/>
            <family val="2"/>
          </rPr>
          <t xml:space="preserve">SBA:
</t>
        </r>
        <r>
          <rPr>
            <sz val="10"/>
            <color indexed="81"/>
            <rFont val="Tahoma"/>
            <family val="2"/>
          </rPr>
          <t xml:space="preserve">Enter each individual owner, owner-employee, self-employed individual, sole proprietors, or general partner and the amounts paid to each individual during the Covered Period or enter the eight-week equivalent of applicable compensation in 2019 (8/52nds) if using the eight week Covered Period or the 2.5 month equivalent of applicable compensation in 2019 (10/52nds) if using the 24 week Covered Period, whichever is lower (in most cases for sole-proprietors this is line 31 of Schedule C). If using the eight-week Covered Period, this amount is to be capped at $15,385 (the eight-week equivalent of $100,000 per year) for each individual. If using the 24 week Covered Period, this amount is to be capped at $20,833 (the 2.5 month equivalent of $100,000 per year).  </t>
        </r>
        <r>
          <rPr>
            <sz val="9"/>
            <color indexed="81"/>
            <rFont val="Tahoma"/>
            <family val="2"/>
          </rPr>
          <t xml:space="preserve">
</t>
        </r>
      </text>
    </comment>
  </commentList>
</comments>
</file>

<file path=xl/comments3.xml><?xml version="1.0" encoding="utf-8"?>
<comments xmlns="http://schemas.openxmlformats.org/spreadsheetml/2006/main">
  <authors>
    <author>Amanda L. Johnson</author>
  </authors>
  <commentList>
    <comment ref="B14" authorId="0" shapeId="0">
      <text>
        <r>
          <rPr>
            <b/>
            <sz val="9"/>
            <color indexed="81"/>
            <rFont val="Tahoma"/>
            <family val="2"/>
          </rPr>
          <t>SBA:</t>
        </r>
        <r>
          <rPr>
            <sz val="9"/>
            <color indexed="81"/>
            <rFont val="Tahoma"/>
            <family val="2"/>
          </rPr>
          <t xml:space="preserve">
Enter the amount of business mortgage interest payments during the Covered Period for any business mortgage obligation on real or personal property incurred before February 15, 2020. Do not include prepayments. </t>
        </r>
      </text>
    </comment>
    <comment ref="B15" authorId="0" shapeId="0">
      <text>
        <r>
          <rPr>
            <b/>
            <sz val="9"/>
            <color indexed="81"/>
            <rFont val="Tahoma"/>
            <family val="2"/>
          </rPr>
          <t xml:space="preserve">SBA:
</t>
        </r>
        <r>
          <rPr>
            <sz val="9"/>
            <color indexed="81"/>
            <rFont val="Tahoma"/>
            <family val="2"/>
          </rPr>
          <t>Enter the amount of business rent or lease payments for real or personal property during the Covered Period, pursuant to lease agreements in force before February 15, 2020.</t>
        </r>
        <r>
          <rPr>
            <sz val="9"/>
            <color indexed="81"/>
            <rFont val="Tahoma"/>
            <family val="2"/>
          </rPr>
          <t xml:space="preserve">
</t>
        </r>
      </text>
    </comment>
    <comment ref="B16" authorId="0" shapeId="0">
      <text>
        <r>
          <rPr>
            <b/>
            <sz val="9"/>
            <color indexed="81"/>
            <rFont val="Tahoma"/>
            <family val="2"/>
          </rPr>
          <t>SBA:</t>
        </r>
        <r>
          <rPr>
            <sz val="9"/>
            <color indexed="81"/>
            <rFont val="Tahoma"/>
            <family val="2"/>
          </rPr>
          <t xml:space="preserve">
Enter the amount of business utility payments during the Covered Period, for business utilities for which service began before February 15, 2020.</t>
        </r>
      </text>
    </comment>
  </commentList>
</comments>
</file>

<file path=xl/sharedStrings.xml><?xml version="1.0" encoding="utf-8"?>
<sst xmlns="http://schemas.openxmlformats.org/spreadsheetml/2006/main" count="332" uniqueCount="276">
  <si>
    <t>Amount of PPP Loan</t>
  </si>
  <si>
    <t>Requires Additional Analysis? If Yes, input information for Column F</t>
  </si>
  <si>
    <t>Employee 1</t>
  </si>
  <si>
    <t>Employee 2</t>
  </si>
  <si>
    <t>Employee 3</t>
  </si>
  <si>
    <t>Employee 4</t>
  </si>
  <si>
    <t>Employee 5</t>
  </si>
  <si>
    <t>Employee 6</t>
  </si>
  <si>
    <t>Employee 7</t>
  </si>
  <si>
    <t>Employee 8</t>
  </si>
  <si>
    <t>Employee 9</t>
  </si>
  <si>
    <t>Employee 10</t>
  </si>
  <si>
    <t>Borrower Name</t>
  </si>
  <si>
    <t>to</t>
  </si>
  <si>
    <t>List all employees who had annualized compensation for any pay period in 2019 &lt;$100k or were not employed by the borrower in 2019.</t>
  </si>
  <si>
    <t>Employee Identifier
(last four of SSN)</t>
  </si>
  <si>
    <t>Cash Compensation</t>
  </si>
  <si>
    <t>Average FTE</t>
  </si>
  <si>
    <t>List all employees who had annualized compensation for any pay period in 2019 &gt;$100k.</t>
  </si>
  <si>
    <t>Table 1:</t>
  </si>
  <si>
    <t>Table 2:</t>
  </si>
  <si>
    <t>PPP Schedule A</t>
  </si>
  <si>
    <t>Line 1.</t>
  </si>
  <si>
    <t>Total</t>
  </si>
  <si>
    <t>FTE Reduction Exceptions</t>
  </si>
  <si>
    <t>Salary/Hourly Wage Reduction</t>
  </si>
  <si>
    <t>Box 1</t>
  </si>
  <si>
    <t>Box 2</t>
  </si>
  <si>
    <t>Box 3</t>
  </si>
  <si>
    <t>Line 2.</t>
  </si>
  <si>
    <t xml:space="preserve">Line 3. </t>
  </si>
  <si>
    <t>PPP Schedule A Worksheet, Table 2 Totals</t>
  </si>
  <si>
    <t>PPP Schedule A Worksheet, Table 1 Totals</t>
  </si>
  <si>
    <t xml:space="preserve">Line 4. </t>
  </si>
  <si>
    <t>Box 4</t>
  </si>
  <si>
    <t>Box 5</t>
  </si>
  <si>
    <t>Line 5.</t>
  </si>
  <si>
    <t>Line 6.</t>
  </si>
  <si>
    <t>Total Amount Paid by Borrower for employer contributions for employee health insurance</t>
  </si>
  <si>
    <t>Line 7.</t>
  </si>
  <si>
    <t>Total Amount Paid by Borrower for employer contributions for employee retirement plans</t>
  </si>
  <si>
    <t>Line 8.</t>
  </si>
  <si>
    <t>Total Amount Paid by Borrower for employer state and local taxes assessed on employee compensation</t>
  </si>
  <si>
    <t>Line 9.</t>
  </si>
  <si>
    <t>Individual 2</t>
  </si>
  <si>
    <t>Individual 3</t>
  </si>
  <si>
    <t>Individual 4</t>
  </si>
  <si>
    <t xml:space="preserve">Total  </t>
  </si>
  <si>
    <t>Identifier
 (last 4 of SSN)</t>
  </si>
  <si>
    <t>Total Payroll Costs</t>
  </si>
  <si>
    <t>Line 10.</t>
  </si>
  <si>
    <t>Full-Time Equivalency (FTE) Reduction Calculation</t>
  </si>
  <si>
    <t>Line 11.</t>
  </si>
  <si>
    <t>Line 12.</t>
  </si>
  <si>
    <t>Line 13.</t>
  </si>
  <si>
    <t>Covered Period</t>
  </si>
  <si>
    <t>25% reduction of annual salary or hourly wage between 1/1/20 and 3/31/20</t>
  </si>
  <si>
    <t>Hourly Wage Employees only: Average number of hours worked per week between 1/1/20 and 3/31/20</t>
  </si>
  <si>
    <t>Payroll and Nonpayroll Costs</t>
  </si>
  <si>
    <t>Line 1. Payroll Costs</t>
  </si>
  <si>
    <t>Line 2. Business Mortgage Interest Payments</t>
  </si>
  <si>
    <t>Line 3. Business Rent or Lease Payments</t>
  </si>
  <si>
    <t>Line 4. Business Utility Payments</t>
  </si>
  <si>
    <t>Adjustments for FTE and Salary/Hourly Wage Reductions</t>
  </si>
  <si>
    <t>Line 5. Total Salary/Hourly Wage Reduction</t>
  </si>
  <si>
    <t>Line 6. Add the amounts on lines 1, 2, 3, and 4 then subtract line 5</t>
  </si>
  <si>
    <t>Line 7. FTE Reduction Quotient</t>
  </si>
  <si>
    <t>Potential Forgiveness Amounts</t>
  </si>
  <si>
    <t>Line 9. PPP Loan Amount</t>
  </si>
  <si>
    <t>Final Forgiveness Amount</t>
  </si>
  <si>
    <t>Line 11. Forgiveness Amount (enter the smallest of lines 8, 9, and 10)</t>
  </si>
  <si>
    <t>Amount of Loan Left to be Repaid</t>
  </si>
  <si>
    <t>Alternative Payroll Covered Period</t>
  </si>
  <si>
    <t>Amount of PPP eligible for Forgiveness</t>
  </si>
  <si>
    <t>Line 8. Modified Total (multiply line 6 by line 7)</t>
  </si>
  <si>
    <t>PPP Schedule A Worksheet Equivalent</t>
  </si>
  <si>
    <t>Difference between reduction and Covered Period or Alternative Payroll Covered Period</t>
  </si>
  <si>
    <t>Hourly Worker Calculation</t>
  </si>
  <si>
    <t>Salary Worker Calculation</t>
  </si>
  <si>
    <t>Percentage of average annual salary or hourly wage  maintained</t>
  </si>
  <si>
    <t>FTE Reduction Quotient (Divide line 12 by line 11) or enter 1.0 if Safe Harbor is met</t>
  </si>
  <si>
    <t>Total Average FTE (Add lines 2 and 5)</t>
  </si>
  <si>
    <t>Individual 1</t>
  </si>
  <si>
    <t>Total amount paid to owner-employees, self-employed individual, or general partners (see chart below)</t>
  </si>
  <si>
    <t>Employee 15</t>
  </si>
  <si>
    <t>Employee 14</t>
  </si>
  <si>
    <t>Employee 13</t>
  </si>
  <si>
    <t>Employee 12</t>
  </si>
  <si>
    <t>Employee 11</t>
  </si>
  <si>
    <t>Average annual salary or hourly wage between 1/1/20 and 3/31/20 (i.e. $12.50 hourly wage or $50,000 average annual salary).</t>
  </si>
  <si>
    <t>Average annual salary or hourly wage during Covered Period or Alternative Payroll Covered Period (i.e. $12.50 hourly wage or $50,000 average annual salary).</t>
  </si>
  <si>
    <t>Average annual salary or hourly wage between 2/15/20 and 4/26/20 (i.e. $12.50 hourly wage or $50,000 average annual salary).</t>
  </si>
  <si>
    <t>Average annual salary or hourly wage as of 2/15/20 (i.e. $12.50 hourly wage or $50,000 average annual salary).</t>
  </si>
  <si>
    <t xml:space="preserve">Loan Forgiveness Calculator </t>
  </si>
  <si>
    <t>Paycheck Protection Program (PPP) under the CARES Act</t>
  </si>
  <si>
    <t>How to use this calculator:</t>
  </si>
  <si>
    <t>NOTES:</t>
  </si>
  <si>
    <t>The SBA forgiveness application is online here.</t>
  </si>
  <si>
    <t>Green cells will automatically populate.</t>
  </si>
  <si>
    <t>Blue cells indicate borrower must input data.</t>
  </si>
  <si>
    <t xml:space="preserve">Average FTE from selected time period </t>
  </si>
  <si>
    <t>Table 3: Salary/Hourly Wage Reduction</t>
  </si>
  <si>
    <t>-Enter the last four digits of each employee in the Employee Identifier column</t>
  </si>
  <si>
    <t>-Separately list each employee who had annualized compensation for any pay period in 2019 &gt;$100K. Do not include any independent contractors, owner-employees, self-employed individuals, or partners.</t>
  </si>
  <si>
    <t>Table 3:</t>
  </si>
  <si>
    <t>-In Column B enter the average annual salary or hourly wage between 1/1/20 and 3/31/20 (i.e. $12.50 hourly wage or $50,000 average annual salary).</t>
  </si>
  <si>
    <t xml:space="preserve">-In Column C enter the average annual salary or hourly wage during the Covered Period or Alternative Payroll Covered Period (i.e. $12.50 hourly wage or $50,000 average annual salary). </t>
  </si>
  <si>
    <t xml:space="preserve">-In Column F enter the average annual salary or hourly wage as of 2/15/20 (i.e. $12.50 hourly wage or $50,000 average annual salary). </t>
  </si>
  <si>
    <t>-In Column G enter the average annual salary or hourly wage between 2/15/20 and 4/26/20 (i.e. $12.50 hourly wage or $50,000 average annual salary).</t>
  </si>
  <si>
    <t>If you are a sole proprietor with no employees other than yourself, you do not need to fill out this tab.</t>
  </si>
  <si>
    <t>Complete the Yellow "PPP Schedule A Worksheet Equiv" tab</t>
  </si>
  <si>
    <t>Complete the Blue "PPP Schedule A" tab</t>
  </si>
  <si>
    <t xml:space="preserve">-Complete all Blue shaded sections. </t>
  </si>
  <si>
    <t>-On line 6, enter the total amount paid for employer contributions for employee health insurance, including employer contributions to a self-insured, employer-sponsored group health plan, but excluding any pre-tax or after tax contributions by employees.</t>
  </si>
  <si>
    <t xml:space="preserve">-On line 7, enter the total amount paid for employer contributions to employee retirement plans, excluding any pre-tax or after-tax contributions by employees. </t>
  </si>
  <si>
    <t xml:space="preserve">-On line 8, enter the total amount paid for employer state and local taxes assessed on employee compensation (e.g., state unemployment insurance tax); do not list any taxes withheld from employee earnings. </t>
  </si>
  <si>
    <t>Complete the Green "Calculation Forgiveness" tab</t>
  </si>
  <si>
    <t>-Enter the borrower name exactly the way it was entered on the PPP Loan Application (Form 2483)</t>
  </si>
  <si>
    <t>-Enter the amount of your PPP loan.</t>
  </si>
  <si>
    <t>-On line 4, enter the amount of business utility payments during the Covered Period, for business utilities for which service began before February 15, 2020.</t>
  </si>
  <si>
    <t xml:space="preserve">-Once all of this information has been entered, the calculator will show your eligible forgiveness amount and what will be the remaining balance on your loan. </t>
  </si>
  <si>
    <t xml:space="preserve">-On line 2, enter the amount of business mortgage interest payments during the Covered Period for any business mortgage obligation on real or personal property incurred before February 15, 2020. Do not include prepayments. </t>
  </si>
  <si>
    <t>-On line 3, enter the amount of business rent or lease payments for real or personal property during the Covered Period, pursuant to lease agreements in force before February 15, 2020.</t>
  </si>
  <si>
    <t>-Column A will automatically populate all employees names entered in Table 1.</t>
  </si>
  <si>
    <t>-Average FTE  will automatically populate for you.</t>
  </si>
  <si>
    <t>Payroll Costs (Add lines 1, 4, 6, 7, 8, and 9)</t>
  </si>
  <si>
    <t>Average weekly FTE during one of the following periods: 2/15/19-6/30/19; 1/1/20-2/29/20, or seasonal employees 12 week period during 5/1/19-9/15/19</t>
  </si>
  <si>
    <t>YES</t>
  </si>
  <si>
    <t>NO</t>
  </si>
  <si>
    <t>-In Column A, separately list each employee who had annualized compensation for any pay period in 2019 &lt;$100k or were not employed by the borrower in 2019. Do not include any independent contractors, owner-employees, self-employed individuals, or partners.</t>
  </si>
  <si>
    <t>-In Column B, enter the last four digits of each employee in the Employee Identifier column</t>
  </si>
  <si>
    <t>-Average FTE Columns and Salary/Wage Reduction will automatically populate for you (Salary/Wage Reduction is based on the information you input into Table 3).</t>
  </si>
  <si>
    <t>For employees with annualized compensation of &lt;$100,000.</t>
  </si>
  <si>
    <t>For employees with annualized compensation of &gt;$100,000.</t>
  </si>
  <si>
    <t>Payroll costs other than cash compensation</t>
  </si>
  <si>
    <t>Compensation to owners and self-employed individuals</t>
  </si>
  <si>
    <t>Do you want to use the simplified method of employees working 40 hours or more = 1.0 FTE and those under 40 hours = 0.5 FTE. (YES or NO)</t>
  </si>
  <si>
    <r>
      <rPr>
        <b/>
        <sz val="14"/>
        <color theme="1"/>
        <rFont val="Calibri"/>
        <family val="2"/>
        <scheme val="minor"/>
      </rPr>
      <t xml:space="preserve">Disclaimer: </t>
    </r>
    <r>
      <rPr>
        <sz val="14"/>
        <color theme="1"/>
        <rFont val="Calibri"/>
        <family val="2"/>
        <scheme val="minor"/>
      </rPr>
      <t xml:space="preserve">The contents of this resource are Farmers State Bank's interpretation of the guidance outlined in the CARES Act. It is distributed with the understanding that the Borrower will review the CARES Act information including the SBA Forgiveness Application. </t>
    </r>
  </si>
  <si>
    <t>Average number of hours worked per week during one of the following periods: 2/15/19-6/30/19; 1/1/20-2/29/20, or seasonal employees 12 week period during 5/1/19-9/15/19</t>
  </si>
  <si>
    <t>Average number of hours worked per week during 2/15/20-4/26/20</t>
  </si>
  <si>
    <t>Average weekly FTE during 2/15/20-4/26/20</t>
  </si>
  <si>
    <t>Average weekly FTE during the pay period that includes 2/15/20</t>
  </si>
  <si>
    <t>Average number of hours worked per week during the pay period that includes 2/15/20</t>
  </si>
  <si>
    <t>Simple for E</t>
  </si>
  <si>
    <t>Actual for E</t>
  </si>
  <si>
    <t>Actual forG</t>
  </si>
  <si>
    <t>Simple for G</t>
  </si>
  <si>
    <t>Actual for I</t>
  </si>
  <si>
    <t>Simple for I</t>
  </si>
  <si>
    <t>Actual for K</t>
  </si>
  <si>
    <t>Simple for K</t>
  </si>
  <si>
    <t>Actual for N</t>
  </si>
  <si>
    <t>Simple for N</t>
  </si>
  <si>
    <t>Safe Harbor</t>
  </si>
  <si>
    <t xml:space="preserve">-In Column D, enter each employees weekly average number of hours worked per week during the chosen reference period. For purposes of this calculation, the reference period is one of the following at your election. 
            (i)February 15, 2019 to June 30, 2019
            (ii)January 1, 2020 to February 29, 2020, or
            (iii)in the case of seasonal employers, either of the preceding periods or a consecutive twelve-week period between May 1, 2019 and 
            September 15, 2019
</t>
  </si>
  <si>
    <t>-In Column H enter each employees weekly average number of hours worked during the pay period that includes February 15, 2020.</t>
  </si>
  <si>
    <t>-In Column F enter each employees weekly average number of hours worked during February 15, 2020 and April 26, 2020.</t>
  </si>
  <si>
    <t xml:space="preserve">Refer to the Forgiveness Application from the SBA for additional business information to have available when completing your forgiveness application. </t>
  </si>
  <si>
    <t xml:space="preserve">Disclaimer: The contents of this resource are Farmers State Bank's interpretation of the guidance outlined in the CARES Act. It is distributed with the understanding that the Borrower will review the CARES Act information including the SBA Forgiveness Application. </t>
  </si>
  <si>
    <t>Line 10. Payroll Cost 60% Requirement (divide line 1 by 0.60)</t>
  </si>
  <si>
    <t>Cash Compensation for 56 day or 168 day Covered Period or Alternative Payroll Covered Period (Gross Wages, gross salary, gross tips, gross commissions, paid leave)</t>
  </si>
  <si>
    <t>Average number of hours paid per week during the 56 day or 168 day Covered Period or Alternative Payroll Covered Period</t>
  </si>
  <si>
    <t>Average FTE during 56 day or 168 day Covered Period or Alternative Payroll Covered Period</t>
  </si>
  <si>
    <t>Amount paid during Covered Period max of 8/52nds (10/52nds if using 24 weeks) of 2019 Schedule C or Schedule F</t>
  </si>
  <si>
    <t>Average annual salary or hourly wage as of 12/31/20 (i.e. $12.50 hourly wage or $50,000 average annual salary).</t>
  </si>
  <si>
    <t>Average number of hours worked per week during the pay period that includes 12/31/20</t>
  </si>
  <si>
    <t>Average weekly FTE during the pay period that includes 12/31/20</t>
  </si>
  <si>
    <t>-If you qualify for the Safe Harbor FTE rule, Column J will open for you to enter each employee that qualifies weekly average number of hours worked during the pay period that includes December 31, 2020.</t>
  </si>
  <si>
    <t xml:space="preserve">-In Column L, enter the sum of gross salary, gross wages, gross tips, gross commissions, paid leave (vacation, family, medical or sick leave, not including leave covered by the Families First Coronavirus Response Act), and allowances for dismissal or separation paid or incurred during the Covered Period or the Alternative Payroll Covered Period. For each individual employee, the total amount of cash compensation eligible for forgiveness may not exceed an annual salary of $100,000, as prorated for the Covered Period; therefore, do not enter more than $15,385 in Table 1 for any individual employee (not more than $46,154 if using the 24 week period). </t>
  </si>
  <si>
    <t>-In Column M enter each employees the average number of hours paid per week during the 56 day (or 168 day) Covered Period or Alternative Payroll Covered Period</t>
  </si>
  <si>
    <t xml:space="preserve">-Cash Compensation: Enter the sum of gross salary, gross wages, gross tips, gross commissions, paid leave (vacation, family, medical or sick leave, not including leave covered by the Families First Coronavirus Response Act), and allowances for dismissal or separation paid or incurred during the Covered Period or the Alternative Payroll Covered Period. For each individual employee, the total amount of cash compensation eligible for forgiveness may not exceed an annual salary of $100,000, as prorated for the Covered Period; therefore, do not enter more than $15,385 in Table 2 for any individual employee (not more than $46,154 if using the 24 week period). </t>
  </si>
  <si>
    <t xml:space="preserve">-In Column H enter the average annual salary or hourly wage as of 12/31/20 (i.e. $12.50 hourly wage or $50,000 average annual salary). If you do not qualify for the FTE Reduction Safe Harbor this column will be shaded black. </t>
  </si>
  <si>
    <t xml:space="preserve">-In the chart below line 9, enter each individual owner, owner-employee, self-employed individual, sole proprietors, or general partner and the amounts paid to each individual during the Covered Period or enter the eight-week equivalent of applicable compensation in 2019 (8/52nds) if using the eight week Covered Period or the 2.5 month equivalent of applicable compensation in 2019 (10/52nds) if using the 24 week Covered Period, whichever is lower (in most cases for sole-proprietors this is line 31 of Schedule C). If using the eight-week Covered Period, this amount is to be capped at $15,385 (the eight-week equivalent of $100,000 per year) for each individual. If using the 24 week Covered Period, this amount is to be capped at $20,833 (the 2.5 month equivalent of $100,000 per year). </t>
  </si>
  <si>
    <t xml:space="preserve">-For the Covered Period, enter the date your PPP loan was funded as the beginning date and eight-weeks after (56 days) or 24 weeks (168 days) for the ending date. </t>
  </si>
  <si>
    <t>-For the Alternative Payroll Covered Period, enter the beginning date of your first payroll period after the date your PPP loan was funded. For the ending date enter eight-weeks  (56 days) or 24 weeks (168 days) after this date.</t>
  </si>
  <si>
    <t xml:space="preserve">If your SBA PPP loan was received prior to June 5, 2020 and you want to use the 8 week Covered Period/Alternative Covered Period, use the 56 days. All other users use the 168 days (24 week equivalent). </t>
  </si>
  <si>
    <t>-In Column D enter the Average number of hours paid per week during the 56 day (or 168 day) Covered Period or Alternative Payroll Covered Period</t>
  </si>
  <si>
    <t>Are you using the 8 week Covered Period?</t>
  </si>
  <si>
    <t>8 week hourly</t>
  </si>
  <si>
    <t>24 week hourly</t>
  </si>
  <si>
    <t>8 week salary</t>
  </si>
  <si>
    <t>24 week salary</t>
  </si>
  <si>
    <t xml:space="preserve">-Columns D, E, I, J, M, and N will automatically populate in based on your inputs. </t>
  </si>
  <si>
    <t xml:space="preserve">-In Column L for Hourly Wage Employees only, enter the average number of hours worked per week between 1/1/20 and 3/31/20. </t>
  </si>
  <si>
    <t xml:space="preserve">-In Column K, select "YES" from the drop down menu if you are using the 8 week Covered Period (56 days) and select "NO" from the drop down menu if you are using the 24 week Covered Period (168 days). </t>
  </si>
  <si>
    <t>-In Column C, choose "Yes" from the drop down menu if you want to use the simplified method that assigns a 1.0 for employees who work 40 hours or more per week and 0.5 for employees who work fewer than 40 hours. Choose "No" from the drop down menu if you want to use the standard calculation. The method you choose will be applied throughout the entire worksheet.</t>
  </si>
  <si>
    <t>Employee 16</t>
  </si>
  <si>
    <t>Employee 17</t>
  </si>
  <si>
    <t>Employee 18</t>
  </si>
  <si>
    <t>Employee 19</t>
  </si>
  <si>
    <t>Employee 20</t>
  </si>
  <si>
    <t>Employee 21</t>
  </si>
  <si>
    <t>Employee 22</t>
  </si>
  <si>
    <t>Employee 23</t>
  </si>
  <si>
    <t>Employee 24</t>
  </si>
  <si>
    <t>Employee 25</t>
  </si>
  <si>
    <t>Employee 26</t>
  </si>
  <si>
    <t>Employee 27</t>
  </si>
  <si>
    <t>Employee 28</t>
  </si>
  <si>
    <t>Employee 29</t>
  </si>
  <si>
    <t>Employee 30</t>
  </si>
  <si>
    <t>Employee 31</t>
  </si>
  <si>
    <t>Employee 32</t>
  </si>
  <si>
    <t>Employee 33</t>
  </si>
  <si>
    <t>Employee 34</t>
  </si>
  <si>
    <t>Employee 35</t>
  </si>
  <si>
    <t>Employee 36</t>
  </si>
  <si>
    <t>Employee 37</t>
  </si>
  <si>
    <t>Employee 38</t>
  </si>
  <si>
    <t>Employee 39</t>
  </si>
  <si>
    <t>Employee 40</t>
  </si>
  <si>
    <t>Employee 41</t>
  </si>
  <si>
    <t>Employee 42</t>
  </si>
  <si>
    <t>Employee 43</t>
  </si>
  <si>
    <t>Employee 44</t>
  </si>
  <si>
    <t>Employee 45</t>
  </si>
  <si>
    <t>Employee 46</t>
  </si>
  <si>
    <t>Employee 47</t>
  </si>
  <si>
    <t>Employee 48</t>
  </si>
  <si>
    <t>Employee 49</t>
  </si>
  <si>
    <t>Employee 50</t>
  </si>
  <si>
    <t>Employee 51</t>
  </si>
  <si>
    <t>Employee 52</t>
  </si>
  <si>
    <t>Employee 53</t>
  </si>
  <si>
    <t>Employee 54</t>
  </si>
  <si>
    <t>Employee 55</t>
  </si>
  <si>
    <t>Employee 56</t>
  </si>
  <si>
    <t>Employee 57</t>
  </si>
  <si>
    <t>Employee 58</t>
  </si>
  <si>
    <t>Employee 59</t>
  </si>
  <si>
    <t>Employee 60</t>
  </si>
  <si>
    <t>Employee 61</t>
  </si>
  <si>
    <t>Employee 62</t>
  </si>
  <si>
    <t>Employee 63</t>
  </si>
  <si>
    <t>Employee 64</t>
  </si>
  <si>
    <t>Employee 65</t>
  </si>
  <si>
    <t>Employee 66</t>
  </si>
  <si>
    <t>Employee 67</t>
  </si>
  <si>
    <t>Employee 68</t>
  </si>
  <si>
    <t>Employee 69</t>
  </si>
  <si>
    <t>Employee 70</t>
  </si>
  <si>
    <t>Employee 71</t>
  </si>
  <si>
    <t>Employee 72</t>
  </si>
  <si>
    <t>Employee 73</t>
  </si>
  <si>
    <t>Employee 74</t>
  </si>
  <si>
    <t>Employee 75</t>
  </si>
  <si>
    <t>Employee 76</t>
  </si>
  <si>
    <t>Employee 77</t>
  </si>
  <si>
    <t>Employee 78</t>
  </si>
  <si>
    <t>Employee 79</t>
  </si>
  <si>
    <t>Employee 80</t>
  </si>
  <si>
    <t>Employee 81</t>
  </si>
  <si>
    <t>Employee 82</t>
  </si>
  <si>
    <t>Employee 83</t>
  </si>
  <si>
    <t>Employee 84</t>
  </si>
  <si>
    <t>Employee 85</t>
  </si>
  <si>
    <t>Employee 86</t>
  </si>
  <si>
    <t>Employee 87</t>
  </si>
  <si>
    <t>Employee 88</t>
  </si>
  <si>
    <t>Employee 89</t>
  </si>
  <si>
    <t>Employee 90</t>
  </si>
  <si>
    <t>Employee 91</t>
  </si>
  <si>
    <t>Employee 92</t>
  </si>
  <si>
    <t>Employee 93</t>
  </si>
  <si>
    <t>Employee 94</t>
  </si>
  <si>
    <t>Employee 95</t>
  </si>
  <si>
    <t>Employee 96</t>
  </si>
  <si>
    <t>Employee 97</t>
  </si>
  <si>
    <t>Employee 98</t>
  </si>
  <si>
    <t>Employee 99</t>
  </si>
  <si>
    <t>Employee 100</t>
  </si>
  <si>
    <r>
      <t xml:space="preserve">PPP Loan Forgiveness Calculator
</t>
    </r>
    <r>
      <rPr>
        <b/>
        <sz val="12"/>
        <color theme="1"/>
        <rFont val="Calibri"/>
        <family val="2"/>
        <scheme val="minor"/>
      </rPr>
      <t>(16-100 employees)</t>
    </r>
  </si>
  <si>
    <t>Wage Reduction calc for chart 1</t>
  </si>
  <si>
    <t>Updated: 7/27/2020</t>
  </si>
  <si>
    <t xml:space="preserve">NOTES: This template is based on interpretations of the CARES Act and guidance released through July 23, 2020.  </t>
  </si>
  <si>
    <t>This template is based on interpretations of the CARES Act and guidance released through July 23,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</si>
</sst>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0.0"/>
    <numFmt numFmtId="165" formatCode="&quot;$&quot;#,##0.00"/>
    <numFmt numFmtId="166" formatCode="[$-F800]dddd\,\ mmmm\ dd\,\ yyyy"/>
  </numFmts>
  <fonts count="34" x14ac:knownFonts="1">
    <font>
      <sz val="11"/>
      <color theme="1"/>
      <name val="Calibri"/>
      <family val="2"/>
      <scheme val="minor"/>
    </font>
    <font>
      <sz val="11"/>
      <color theme="1"/>
      <name val="Calibri"/>
      <family val="2"/>
      <scheme val="minor"/>
    </font>
    <font>
      <b/>
      <i/>
      <sz val="11"/>
      <color theme="1"/>
      <name val="Calibri"/>
      <family val="2"/>
      <scheme val="minor"/>
    </font>
    <font>
      <b/>
      <i/>
      <u val="singleAccounting"/>
      <sz val="11"/>
      <color theme="1"/>
      <name val="Calibri"/>
      <family val="2"/>
      <scheme val="minor"/>
    </font>
    <font>
      <b/>
      <i/>
      <u/>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sz val="14"/>
      <color theme="1"/>
      <name val="Calibri"/>
      <family val="2"/>
      <scheme val="minor"/>
    </font>
    <font>
      <sz val="12"/>
      <color theme="1"/>
      <name val="Calibri"/>
      <family val="2"/>
      <scheme val="minor"/>
    </font>
    <font>
      <b/>
      <sz val="12"/>
      <color theme="1"/>
      <name val="Calibri"/>
      <family val="2"/>
      <scheme val="minor"/>
    </font>
    <font>
      <b/>
      <u/>
      <sz val="14"/>
      <color theme="1"/>
      <name val="Calibri"/>
      <family val="2"/>
      <scheme val="minor"/>
    </font>
    <font>
      <sz val="10"/>
      <color theme="1"/>
      <name val="Calibri"/>
      <family val="2"/>
      <scheme val="minor"/>
    </font>
    <font>
      <b/>
      <sz val="10"/>
      <color theme="1"/>
      <name val="Calibri"/>
      <family val="2"/>
      <scheme val="minor"/>
    </font>
    <font>
      <b/>
      <sz val="18"/>
      <color theme="1"/>
      <name val="Calibri"/>
      <family val="2"/>
      <scheme val="minor"/>
    </font>
    <font>
      <sz val="9"/>
      <color indexed="81"/>
      <name val="Tahoma"/>
      <family val="2"/>
    </font>
    <font>
      <b/>
      <sz val="9"/>
      <color indexed="81"/>
      <name val="Tahoma"/>
      <family val="2"/>
    </font>
    <font>
      <b/>
      <sz val="10"/>
      <color indexed="81"/>
      <name val="Tahoma"/>
      <family val="2"/>
    </font>
    <font>
      <sz val="10"/>
      <color indexed="81"/>
      <name val="Tahoma"/>
      <family val="2"/>
    </font>
    <font>
      <u/>
      <sz val="10"/>
      <color indexed="81"/>
      <name val="Tahoma"/>
      <family val="2"/>
    </font>
    <font>
      <b/>
      <sz val="16"/>
      <color rgb="FF72246C"/>
      <name val="Calibri"/>
      <family val="2"/>
      <scheme val="minor"/>
    </font>
    <font>
      <b/>
      <sz val="14"/>
      <color rgb="FF72246C"/>
      <name val="Calibri"/>
      <family val="2"/>
      <scheme val="minor"/>
    </font>
    <font>
      <b/>
      <sz val="14"/>
      <color theme="1"/>
      <name val="Calibri"/>
      <family val="2"/>
      <scheme val="minor"/>
    </font>
    <font>
      <i/>
      <sz val="14"/>
      <color rgb="FF72246C"/>
      <name val="Calibri"/>
      <family val="2"/>
      <scheme val="minor"/>
    </font>
    <font>
      <sz val="14"/>
      <name val="Calibri"/>
      <family val="2"/>
      <scheme val="minor"/>
    </font>
    <font>
      <b/>
      <sz val="14"/>
      <name val="Calibri"/>
      <family val="2"/>
      <scheme val="minor"/>
    </font>
    <font>
      <sz val="16"/>
      <color theme="1"/>
      <name val="Calibri"/>
      <family val="2"/>
      <scheme val="minor"/>
    </font>
    <font>
      <u/>
      <sz val="11"/>
      <color theme="10"/>
      <name val="Calibri"/>
      <family val="2"/>
      <scheme val="minor"/>
    </font>
    <font>
      <u/>
      <sz val="16"/>
      <color theme="10"/>
      <name val="Calibri"/>
      <family val="2"/>
      <scheme val="minor"/>
    </font>
    <font>
      <b/>
      <i/>
      <sz val="14"/>
      <name val="Calibri"/>
      <family val="2"/>
      <scheme val="minor"/>
    </font>
    <font>
      <b/>
      <sz val="16"/>
      <name val="Calibri"/>
      <family val="2"/>
      <scheme val="minor"/>
    </font>
    <font>
      <b/>
      <sz val="11"/>
      <name val="Calibri"/>
      <family val="2"/>
      <scheme val="minor"/>
    </font>
    <font>
      <b/>
      <u/>
      <sz val="12"/>
      <color theme="1"/>
      <name val="Calibri"/>
      <family val="2"/>
      <scheme val="minor"/>
    </font>
    <font>
      <sz val="11"/>
      <color theme="2" tint="-0.249977111117893"/>
      <name val="Calibri"/>
      <family val="2"/>
      <scheme val="minor"/>
    </font>
  </fonts>
  <fills count="12">
    <fill>
      <patternFill patternType="none"/>
    </fill>
    <fill>
      <patternFill patternType="gray125"/>
    </fill>
    <fill>
      <patternFill patternType="solid">
        <fgColor theme="0" tint="-0.249977111117893"/>
        <bgColor indexed="64"/>
      </patternFill>
    </fill>
    <fill>
      <patternFill patternType="solid">
        <fgColor theme="9" tint="0.59999389629810485"/>
        <bgColor indexed="64"/>
      </patternFill>
    </fill>
    <fill>
      <patternFill patternType="solid">
        <fgColor rgb="FFFFFF00"/>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rgb="FF00B0F0"/>
        <bgColor indexed="64"/>
      </patternFill>
    </fill>
    <fill>
      <patternFill patternType="solid">
        <fgColor rgb="FF00B050"/>
        <bgColor indexed="64"/>
      </patternFill>
    </fill>
    <fill>
      <patternFill patternType="solid">
        <fgColor theme="6" tint="0.39997558519241921"/>
        <bgColor indexed="64"/>
      </patternFill>
    </fill>
    <fill>
      <patternFill patternType="solid">
        <fgColor theme="0" tint="-0.34998626667073579"/>
        <bgColor indexed="64"/>
      </patternFill>
    </fill>
    <fill>
      <patternFill patternType="solid">
        <fgColor theme="2" tint="-0.24997711111789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27" fillId="0" borderId="0" applyNumberFormat="0" applyFill="0" applyBorder="0" applyAlignment="0" applyProtection="0"/>
  </cellStyleXfs>
  <cellXfs count="201">
    <xf numFmtId="0" fontId="0" fillId="0" borderId="0" xfId="0"/>
    <xf numFmtId="0" fontId="0" fillId="0" borderId="0" xfId="0" applyFill="1"/>
    <xf numFmtId="0" fontId="0" fillId="0" borderId="1" xfId="0" applyBorder="1"/>
    <xf numFmtId="44" fontId="0" fillId="0" borderId="0" xfId="0" applyNumberFormat="1" applyBorder="1"/>
    <xf numFmtId="0" fontId="0" fillId="0" borderId="0" xfId="0" applyBorder="1"/>
    <xf numFmtId="44" fontId="0" fillId="0" borderId="0" xfId="1" applyFont="1" applyFill="1" applyBorder="1"/>
    <xf numFmtId="44" fontId="3" fillId="0" borderId="0" xfId="0" applyNumberFormat="1" applyFont="1" applyFill="1" applyBorder="1"/>
    <xf numFmtId="0" fontId="2" fillId="0" borderId="0" xfId="0" applyFont="1" applyBorder="1"/>
    <xf numFmtId="0" fontId="0" fillId="0" borderId="1" xfId="0" applyFill="1" applyBorder="1"/>
    <xf numFmtId="0" fontId="4" fillId="0" borderId="0" xfId="0" applyFont="1"/>
    <xf numFmtId="165" fontId="0" fillId="0" borderId="0" xfId="0" applyNumberFormat="1"/>
    <xf numFmtId="165" fontId="0" fillId="0" borderId="0" xfId="0" applyNumberFormat="1" applyBorder="1"/>
    <xf numFmtId="0" fontId="2" fillId="0" borderId="0" xfId="0" applyFont="1" applyFill="1" applyBorder="1"/>
    <xf numFmtId="166" fontId="0" fillId="0" borderId="0" xfId="0" applyNumberFormat="1"/>
    <xf numFmtId="0" fontId="8" fillId="0" borderId="1" xfId="0" applyFont="1" applyBorder="1"/>
    <xf numFmtId="0" fontId="8" fillId="0" borderId="0" xfId="0" applyFont="1" applyFill="1" applyBorder="1"/>
    <xf numFmtId="0" fontId="8" fillId="0" borderId="1" xfId="0" applyFont="1" applyBorder="1" applyProtection="1">
      <protection locked="0"/>
    </xf>
    <xf numFmtId="0" fontId="8" fillId="0" borderId="1" xfId="0" applyFont="1" applyBorder="1" applyAlignment="1">
      <alignment horizontal="center"/>
    </xf>
    <xf numFmtId="0" fontId="8" fillId="0" borderId="1" xfId="0" applyFont="1" applyFill="1" applyBorder="1"/>
    <xf numFmtId="44" fontId="8" fillId="0" borderId="0" xfId="1" applyFont="1" applyFill="1" applyBorder="1"/>
    <xf numFmtId="0" fontId="9" fillId="0" borderId="1" xfId="0" applyFont="1" applyBorder="1"/>
    <xf numFmtId="0" fontId="10" fillId="0" borderId="0" xfId="0" applyFont="1" applyBorder="1"/>
    <xf numFmtId="0" fontId="9" fillId="0" borderId="0" xfId="0" applyFont="1" applyBorder="1"/>
    <xf numFmtId="44" fontId="0" fillId="0" borderId="0" xfId="1" applyFont="1" applyFill="1" applyBorder="1" applyProtection="1"/>
    <xf numFmtId="0" fontId="0" fillId="0" borderId="0" xfId="0" applyProtection="1"/>
    <xf numFmtId="0" fontId="11" fillId="0" borderId="0" xfId="0" applyFont="1" applyProtection="1"/>
    <xf numFmtId="0" fontId="0" fillId="0" borderId="1" xfId="0" applyBorder="1" applyAlignment="1" applyProtection="1">
      <alignment horizontal="right" wrapText="1"/>
    </xf>
    <xf numFmtId="44" fontId="6" fillId="0" borderId="2" xfId="1" applyFont="1" applyFill="1" applyBorder="1" applyAlignment="1" applyProtection="1">
      <alignment horizontal="center"/>
    </xf>
    <xf numFmtId="164" fontId="6" fillId="0" borderId="2" xfId="2" applyNumberFormat="1" applyFont="1" applyBorder="1" applyAlignment="1" applyProtection="1">
      <alignment horizontal="center"/>
    </xf>
    <xf numFmtId="0" fontId="6" fillId="0" borderId="2" xfId="0" applyFont="1" applyFill="1" applyBorder="1" applyAlignment="1" applyProtection="1">
      <alignment horizontal="center"/>
    </xf>
    <xf numFmtId="0" fontId="0" fillId="0" borderId="0" xfId="0" applyBorder="1" applyAlignment="1" applyProtection="1">
      <alignment horizontal="right" wrapText="1"/>
    </xf>
    <xf numFmtId="0" fontId="5" fillId="0" borderId="0" xfId="0" applyFont="1" applyFill="1" applyBorder="1" applyAlignment="1" applyProtection="1">
      <alignment horizontal="center" wrapText="1"/>
    </xf>
    <xf numFmtId="44" fontId="0" fillId="0" borderId="0" xfId="1" applyFont="1" applyFill="1" applyBorder="1" applyAlignment="1" applyProtection="1">
      <alignment horizontal="center"/>
    </xf>
    <xf numFmtId="164" fontId="0" fillId="0" borderId="0" xfId="2" applyNumberFormat="1" applyFont="1" applyBorder="1" applyProtection="1"/>
    <xf numFmtId="0" fontId="0" fillId="0" borderId="0" xfId="0" applyBorder="1" applyProtection="1"/>
    <xf numFmtId="0" fontId="11" fillId="0" borderId="0" xfId="0" applyFont="1" applyBorder="1" applyAlignment="1" applyProtection="1">
      <alignment wrapText="1"/>
    </xf>
    <xf numFmtId="0" fontId="0" fillId="0" borderId="0" xfId="0" applyBorder="1" applyAlignment="1" applyProtection="1">
      <alignment wrapText="1"/>
    </xf>
    <xf numFmtId="0" fontId="0" fillId="0" borderId="0" xfId="0" applyFill="1" applyBorder="1" applyAlignment="1" applyProtection="1">
      <alignment wrapText="1"/>
    </xf>
    <xf numFmtId="0" fontId="6" fillId="0" borderId="0" xfId="0" applyFont="1" applyFill="1" applyBorder="1" applyAlignment="1" applyProtection="1">
      <alignment horizontal="center"/>
    </xf>
    <xf numFmtId="0" fontId="12" fillId="0" borderId="0" xfId="0" applyFont="1" applyProtection="1"/>
    <xf numFmtId="0" fontId="6" fillId="0" borderId="0" xfId="0" applyFont="1" applyAlignment="1" applyProtection="1">
      <alignment wrapText="1"/>
    </xf>
    <xf numFmtId="0" fontId="6" fillId="0" borderId="0" xfId="0" applyFont="1" applyFill="1" applyAlignment="1" applyProtection="1">
      <alignment wrapText="1"/>
    </xf>
    <xf numFmtId="0" fontId="13" fillId="0" borderId="1" xfId="0" applyFont="1" applyBorder="1" applyAlignment="1" applyProtection="1">
      <alignment wrapText="1"/>
    </xf>
    <xf numFmtId="0" fontId="13" fillId="0" borderId="1" xfId="0" applyFont="1" applyFill="1" applyBorder="1" applyAlignment="1" applyProtection="1">
      <alignment wrapText="1"/>
    </xf>
    <xf numFmtId="0" fontId="0" fillId="0" borderId="3" xfId="0" applyBorder="1" applyAlignment="1">
      <alignment horizontal="center" wrapText="1"/>
    </xf>
    <xf numFmtId="0" fontId="0" fillId="0" borderId="9" xfId="0" applyBorder="1" applyAlignment="1">
      <alignment horizontal="center" wrapText="1"/>
    </xf>
    <xf numFmtId="0" fontId="0" fillId="0" borderId="11" xfId="0" applyBorder="1"/>
    <xf numFmtId="0" fontId="0" fillId="0" borderId="10" xfId="0" applyBorder="1" applyAlignment="1">
      <alignment horizontal="left"/>
    </xf>
    <xf numFmtId="0" fontId="0" fillId="0" borderId="11" xfId="0" applyBorder="1" applyAlignment="1">
      <alignment horizontal="left"/>
    </xf>
    <xf numFmtId="0" fontId="0" fillId="0" borderId="0" xfId="0" applyBorder="1" applyAlignment="1">
      <alignment horizontal="left"/>
    </xf>
    <xf numFmtId="0" fontId="0" fillId="0" borderId="9" xfId="0" applyBorder="1" applyAlignment="1">
      <alignment horizontal="center"/>
    </xf>
    <xf numFmtId="0" fontId="20" fillId="0" borderId="0" xfId="0" applyFont="1"/>
    <xf numFmtId="0" fontId="8" fillId="0" borderId="0" xfId="0" applyFont="1"/>
    <xf numFmtId="0" fontId="8" fillId="3" borderId="0" xfId="0" applyFont="1" applyFill="1"/>
    <xf numFmtId="0" fontId="21" fillId="0" borderId="0" xfId="0" applyFont="1" applyFill="1"/>
    <xf numFmtId="0" fontId="8" fillId="0" borderId="0" xfId="0" applyFont="1" applyFill="1"/>
    <xf numFmtId="0" fontId="20" fillId="0" borderId="0" xfId="0" applyFont="1" applyFill="1"/>
    <xf numFmtId="0" fontId="21" fillId="0" borderId="0" xfId="0" applyFont="1" applyAlignment="1">
      <alignment vertical="center"/>
    </xf>
    <xf numFmtId="0" fontId="22" fillId="0" borderId="0" xfId="0" applyFont="1"/>
    <xf numFmtId="0" fontId="23" fillId="0" borderId="0" xfId="0" applyFont="1"/>
    <xf numFmtId="0" fontId="25" fillId="4" borderId="0" xfId="0" applyFont="1" applyFill="1" applyAlignment="1">
      <alignment vertical="center"/>
    </xf>
    <xf numFmtId="0" fontId="8" fillId="4" borderId="0" xfId="0" applyFont="1" applyFill="1"/>
    <xf numFmtId="0" fontId="26" fillId="4" borderId="0" xfId="0" applyFont="1" applyFill="1" applyAlignment="1">
      <alignment wrapText="1"/>
    </xf>
    <xf numFmtId="0" fontId="27" fillId="4" borderId="0" xfId="3" applyFill="1" applyAlignment="1"/>
    <xf numFmtId="0" fontId="26" fillId="4" borderId="0" xfId="0" applyFont="1" applyFill="1" applyAlignment="1"/>
    <xf numFmtId="0" fontId="27" fillId="4" borderId="0" xfId="3" applyFill="1"/>
    <xf numFmtId="0" fontId="28" fillId="4" borderId="0" xfId="3" applyFont="1" applyFill="1"/>
    <xf numFmtId="0" fontId="28" fillId="0" borderId="0" xfId="3" applyFont="1" applyFill="1" applyAlignment="1">
      <alignment horizontal="left" vertical="center"/>
    </xf>
    <xf numFmtId="0" fontId="28" fillId="0" borderId="0" xfId="3" applyFont="1" applyFill="1" applyAlignment="1">
      <alignment horizontal="center"/>
    </xf>
    <xf numFmtId="0" fontId="29" fillId="0" borderId="0" xfId="0" applyFont="1"/>
    <xf numFmtId="0" fontId="30" fillId="0" borderId="0" xfId="0" applyFont="1"/>
    <xf numFmtId="0" fontId="10" fillId="0" borderId="0" xfId="0" applyFont="1" applyProtection="1"/>
    <xf numFmtId="0" fontId="8" fillId="5" borderId="0" xfId="0" applyFont="1" applyFill="1"/>
    <xf numFmtId="14" fontId="8" fillId="5" borderId="1" xfId="0" applyNumberFormat="1" applyFont="1" applyFill="1" applyBorder="1" applyAlignment="1" applyProtection="1">
      <alignment horizontal="center"/>
      <protection locked="0"/>
    </xf>
    <xf numFmtId="165" fontId="8" fillId="5" borderId="1" xfId="1" applyNumberFormat="1" applyFont="1" applyFill="1" applyBorder="1" applyProtection="1">
      <protection locked="0"/>
    </xf>
    <xf numFmtId="165" fontId="8" fillId="6" borderId="1" xfId="1" applyNumberFormat="1" applyFont="1" applyFill="1" applyBorder="1" applyProtection="1"/>
    <xf numFmtId="165" fontId="8" fillId="6" borderId="1" xfId="1" applyNumberFormat="1" applyFont="1" applyFill="1" applyBorder="1"/>
    <xf numFmtId="165" fontId="9" fillId="6" borderId="1" xfId="0" applyNumberFormat="1" applyFont="1" applyFill="1" applyBorder="1" applyProtection="1"/>
    <xf numFmtId="165" fontId="9" fillId="6" borderId="1" xfId="0" applyNumberFormat="1" applyFont="1" applyFill="1" applyBorder="1"/>
    <xf numFmtId="164" fontId="9" fillId="6" borderId="1" xfId="0" applyNumberFormat="1" applyFont="1" applyFill="1" applyBorder="1"/>
    <xf numFmtId="165" fontId="9" fillId="5" borderId="1" xfId="0" applyNumberFormat="1" applyFont="1" applyFill="1" applyBorder="1" applyProtection="1">
      <protection locked="0"/>
    </xf>
    <xf numFmtId="165" fontId="0" fillId="5" borderId="1" xfId="0" applyNumberFormat="1" applyFill="1" applyBorder="1" applyProtection="1">
      <protection locked="0"/>
    </xf>
    <xf numFmtId="0" fontId="0" fillId="5" borderId="1" xfId="0" applyFill="1" applyBorder="1" applyProtection="1">
      <protection locked="0"/>
    </xf>
    <xf numFmtId="164" fontId="0" fillId="6" borderId="1" xfId="0" applyNumberFormat="1" applyFill="1" applyBorder="1"/>
    <xf numFmtId="165" fontId="0" fillId="6" borderId="1" xfId="0" applyNumberFormat="1" applyFill="1" applyBorder="1"/>
    <xf numFmtId="165" fontId="6" fillId="6" borderId="1" xfId="0" applyNumberFormat="1" applyFont="1" applyFill="1" applyBorder="1"/>
    <xf numFmtId="164" fontId="0" fillId="6" borderId="1" xfId="2" applyNumberFormat="1" applyFont="1" applyFill="1" applyBorder="1" applyProtection="1"/>
    <xf numFmtId="44" fontId="0" fillId="6" borderId="1" xfId="0" applyNumberFormat="1" applyFill="1" applyBorder="1" applyProtection="1"/>
    <xf numFmtId="44" fontId="0" fillId="6" borderId="3" xfId="0" applyNumberFormat="1" applyFill="1" applyBorder="1" applyProtection="1"/>
    <xf numFmtId="165" fontId="0" fillId="6" borderId="3" xfId="1" applyNumberFormat="1" applyFont="1" applyFill="1" applyBorder="1" applyProtection="1"/>
    <xf numFmtId="164" fontId="0" fillId="6" borderId="3" xfId="2" applyNumberFormat="1" applyFont="1" applyFill="1" applyBorder="1" applyProtection="1"/>
    <xf numFmtId="10" fontId="0" fillId="6" borderId="1" xfId="2" applyNumberFormat="1" applyFont="1" applyFill="1" applyBorder="1" applyProtection="1"/>
    <xf numFmtId="0" fontId="0" fillId="6" borderId="1" xfId="0" applyFill="1" applyBorder="1" applyProtection="1"/>
    <xf numFmtId="165" fontId="7" fillId="6" borderId="1" xfId="1" applyNumberFormat="1" applyFont="1" applyFill="1" applyBorder="1" applyProtection="1"/>
    <xf numFmtId="165" fontId="0" fillId="6" borderId="1" xfId="0" applyNumberFormat="1" applyFill="1" applyBorder="1" applyProtection="1"/>
    <xf numFmtId="165" fontId="0" fillId="5" borderId="1" xfId="1" applyNumberFormat="1" applyFont="1" applyFill="1" applyBorder="1" applyProtection="1">
      <protection locked="0"/>
    </xf>
    <xf numFmtId="0" fontId="0" fillId="6" borderId="1" xfId="0" applyFill="1" applyBorder="1" applyAlignment="1" applyProtection="1">
      <alignment wrapText="1"/>
      <protection locked="0"/>
    </xf>
    <xf numFmtId="0" fontId="0" fillId="5" borderId="1" xfId="0" applyFill="1" applyBorder="1" applyAlignment="1" applyProtection="1">
      <alignment wrapText="1"/>
      <protection locked="0"/>
    </xf>
    <xf numFmtId="2" fontId="0" fillId="5" borderId="1" xfId="1" applyNumberFormat="1" applyFont="1" applyFill="1" applyBorder="1" applyProtection="1">
      <protection locked="0"/>
    </xf>
    <xf numFmtId="0" fontId="8" fillId="0" borderId="10" xfId="0" applyFont="1" applyFill="1" applyBorder="1"/>
    <xf numFmtId="0" fontId="8" fillId="0" borderId="12" xfId="0" applyFont="1" applyFill="1" applyBorder="1"/>
    <xf numFmtId="0" fontId="8" fillId="0" borderId="0" xfId="0" quotePrefix="1" applyFont="1" applyFill="1" applyBorder="1"/>
    <xf numFmtId="0" fontId="8" fillId="0" borderId="6" xfId="0" applyFont="1" applyFill="1" applyBorder="1"/>
    <xf numFmtId="0" fontId="8" fillId="0" borderId="11" xfId="0" quotePrefix="1" applyFont="1" applyFill="1" applyBorder="1"/>
    <xf numFmtId="0" fontId="8" fillId="0" borderId="11" xfId="0" applyFont="1" applyFill="1" applyBorder="1"/>
    <xf numFmtId="0" fontId="7" fillId="0" borderId="0" xfId="0" applyFont="1"/>
    <xf numFmtId="0" fontId="24" fillId="0" borderId="0" xfId="0" applyFont="1"/>
    <xf numFmtId="0" fontId="8" fillId="7" borderId="0" xfId="0" applyFont="1" applyFill="1"/>
    <xf numFmtId="0" fontId="8" fillId="8" borderId="0" xfId="0" applyFont="1" applyFill="1"/>
    <xf numFmtId="0" fontId="22" fillId="0" borderId="12" xfId="0" applyFont="1" applyFill="1" applyBorder="1"/>
    <xf numFmtId="0" fontId="8" fillId="0" borderId="5" xfId="0" applyFont="1" applyFill="1" applyBorder="1"/>
    <xf numFmtId="0" fontId="8" fillId="0" borderId="10" xfId="0" quotePrefix="1" applyFont="1" applyFill="1" applyBorder="1"/>
    <xf numFmtId="0" fontId="8" fillId="0" borderId="0" xfId="0" quotePrefix="1" applyFont="1" applyFill="1" applyBorder="1" applyAlignment="1">
      <alignment horizontal="left" vertical="top" wrapText="1"/>
    </xf>
    <xf numFmtId="0" fontId="8" fillId="0" borderId="5" xfId="0" quotePrefix="1" applyFont="1" applyFill="1" applyBorder="1"/>
    <xf numFmtId="0" fontId="11" fillId="0" borderId="0" xfId="0" applyFont="1" applyBorder="1" applyAlignment="1" applyProtection="1">
      <alignment horizontal="left" wrapText="1"/>
    </xf>
    <xf numFmtId="164" fontId="7" fillId="6" borderId="1" xfId="0" applyNumberFormat="1" applyFont="1" applyFill="1" applyBorder="1" applyAlignment="1" applyProtection="1">
      <alignment wrapText="1"/>
    </xf>
    <xf numFmtId="164" fontId="0" fillId="6" borderId="1" xfId="0" applyNumberFormat="1" applyFill="1" applyBorder="1" applyProtection="1"/>
    <xf numFmtId="2" fontId="0" fillId="5" borderId="1" xfId="0" applyNumberFormat="1" applyFill="1" applyBorder="1" applyAlignment="1" applyProtection="1">
      <alignment wrapText="1"/>
      <protection locked="0"/>
    </xf>
    <xf numFmtId="0" fontId="6" fillId="0" borderId="0" xfId="0" applyFont="1" applyAlignment="1" applyProtection="1">
      <alignment horizontal="center" wrapText="1"/>
    </xf>
    <xf numFmtId="0" fontId="32" fillId="0" borderId="0" xfId="0" applyFont="1"/>
    <xf numFmtId="0" fontId="0" fillId="0" borderId="0" xfId="0" applyFont="1"/>
    <xf numFmtId="164" fontId="0" fillId="5" borderId="1" xfId="2" applyNumberFormat="1" applyFont="1" applyFill="1" applyBorder="1" applyAlignment="1" applyProtection="1">
      <alignment horizontal="center"/>
      <protection locked="0"/>
    </xf>
    <xf numFmtId="164" fontId="7" fillId="10" borderId="1" xfId="0" applyNumberFormat="1" applyFont="1" applyFill="1" applyBorder="1" applyAlignment="1" applyProtection="1">
      <alignment wrapText="1"/>
    </xf>
    <xf numFmtId="164" fontId="0" fillId="10" borderId="1" xfId="2" applyNumberFormat="1" applyFont="1" applyFill="1" applyBorder="1" applyProtection="1"/>
    <xf numFmtId="0" fontId="5" fillId="10" borderId="1" xfId="0" applyFont="1" applyFill="1" applyBorder="1" applyAlignment="1" applyProtection="1">
      <alignment wrapText="1"/>
    </xf>
    <xf numFmtId="49" fontId="33" fillId="10" borderId="1" xfId="2" applyNumberFormat="1" applyFont="1" applyFill="1" applyBorder="1" applyAlignment="1" applyProtection="1">
      <alignment horizontal="center"/>
    </xf>
    <xf numFmtId="164" fontId="31" fillId="10" borderId="2" xfId="2" applyNumberFormat="1" applyFont="1" applyFill="1" applyBorder="1" applyAlignment="1" applyProtection="1">
      <alignment horizontal="center"/>
    </xf>
    <xf numFmtId="0" fontId="5" fillId="10" borderId="2" xfId="0" applyFont="1" applyFill="1" applyBorder="1" applyAlignment="1" applyProtection="1">
      <alignment horizontal="center" wrapText="1"/>
    </xf>
    <xf numFmtId="164" fontId="0" fillId="10" borderId="3" xfId="2" applyNumberFormat="1" applyFont="1" applyFill="1" applyBorder="1" applyProtection="1"/>
    <xf numFmtId="0" fontId="5" fillId="10" borderId="3" xfId="0" applyFont="1" applyFill="1" applyBorder="1" applyAlignment="1" applyProtection="1">
      <alignment horizontal="center" wrapText="1"/>
    </xf>
    <xf numFmtId="44" fontId="0" fillId="10" borderId="1" xfId="1" applyFont="1" applyFill="1" applyBorder="1" applyProtection="1"/>
    <xf numFmtId="0" fontId="0" fillId="0" borderId="0" xfId="0" applyAlignment="1" applyProtection="1">
      <alignment wrapText="1"/>
    </xf>
    <xf numFmtId="0" fontId="0" fillId="0" borderId="0" xfId="0" applyAlignment="1" applyProtection="1">
      <alignment horizontal="center" wrapText="1"/>
    </xf>
    <xf numFmtId="0" fontId="0" fillId="0" borderId="0" xfId="0" applyAlignment="1" applyProtection="1">
      <alignment horizontal="center"/>
    </xf>
    <xf numFmtId="44" fontId="6" fillId="10" borderId="2" xfId="1" applyFont="1" applyFill="1" applyBorder="1" applyAlignment="1" applyProtection="1">
      <alignment horizontal="center"/>
    </xf>
    <xf numFmtId="165" fontId="0" fillId="10" borderId="3" xfId="1" applyNumberFormat="1" applyFont="1" applyFill="1" applyBorder="1" applyProtection="1"/>
    <xf numFmtId="0" fontId="0" fillId="10" borderId="1" xfId="0" applyFill="1" applyBorder="1" applyProtection="1"/>
    <xf numFmtId="164" fontId="0" fillId="0" borderId="3" xfId="2" applyNumberFormat="1" applyFont="1" applyFill="1" applyBorder="1" applyProtection="1"/>
    <xf numFmtId="164" fontId="33" fillId="10" borderId="1" xfId="2" applyNumberFormat="1" applyFont="1" applyFill="1" applyBorder="1" applyAlignment="1" applyProtection="1">
      <alignment horizontal="center"/>
    </xf>
    <xf numFmtId="164" fontId="7" fillId="5" borderId="1" xfId="0" applyNumberFormat="1" applyFont="1" applyFill="1" applyBorder="1" applyAlignment="1" applyProtection="1">
      <alignment wrapText="1"/>
      <protection locked="0"/>
    </xf>
    <xf numFmtId="164" fontId="0" fillId="5" borderId="1" xfId="2" applyNumberFormat="1" applyFont="1" applyFill="1" applyBorder="1" applyProtection="1">
      <protection locked="0"/>
    </xf>
    <xf numFmtId="165" fontId="0" fillId="5" borderId="1" xfId="2" applyNumberFormat="1" applyFont="1" applyFill="1" applyBorder="1" applyProtection="1">
      <protection locked="0"/>
    </xf>
    <xf numFmtId="49" fontId="0" fillId="5" borderId="1" xfId="0" applyNumberFormat="1" applyFill="1" applyBorder="1" applyAlignment="1" applyProtection="1">
      <alignment wrapText="1"/>
      <protection locked="0"/>
    </xf>
    <xf numFmtId="0" fontId="25" fillId="0" borderId="0" xfId="0" applyFont="1" applyFill="1" applyAlignment="1">
      <alignment vertical="center"/>
    </xf>
    <xf numFmtId="0" fontId="26" fillId="0" borderId="0" xfId="0" applyFont="1" applyFill="1" applyAlignment="1"/>
    <xf numFmtId="0" fontId="26" fillId="0" borderId="0" xfId="0" applyFont="1" applyFill="1" applyAlignment="1">
      <alignment wrapText="1"/>
    </xf>
    <xf numFmtId="0" fontId="27" fillId="0" borderId="0" xfId="3" applyFill="1"/>
    <xf numFmtId="0" fontId="8" fillId="9" borderId="0" xfId="0" applyFont="1" applyFill="1" applyAlignment="1">
      <alignment wrapText="1"/>
    </xf>
    <xf numFmtId="0" fontId="8" fillId="0" borderId="0" xfId="0" applyFont="1" applyFill="1" applyAlignment="1">
      <alignment wrapText="1"/>
    </xf>
    <xf numFmtId="0" fontId="0" fillId="4" borderId="0" xfId="0" applyFill="1"/>
    <xf numFmtId="165" fontId="33" fillId="11" borderId="1" xfId="0" applyNumberFormat="1" applyFont="1" applyFill="1" applyBorder="1" applyProtection="1"/>
    <xf numFmtId="165" fontId="0" fillId="6" borderId="1" xfId="0" applyNumberFormat="1" applyFill="1" applyBorder="1" applyProtection="1">
      <protection locked="0"/>
    </xf>
    <xf numFmtId="0" fontId="12" fillId="0" borderId="0" xfId="0" applyFont="1" applyAlignment="1" applyProtection="1">
      <alignment wrapText="1"/>
    </xf>
    <xf numFmtId="2" fontId="0" fillId="0" borderId="0" xfId="0" applyNumberFormat="1" applyProtection="1"/>
    <xf numFmtId="164" fontId="0" fillId="0" borderId="0" xfId="0" applyNumberFormat="1" applyProtection="1"/>
    <xf numFmtId="0" fontId="8" fillId="9" borderId="0" xfId="0" applyFont="1" applyFill="1" applyAlignment="1">
      <alignment horizontal="left" wrapText="1"/>
    </xf>
    <xf numFmtId="0" fontId="8" fillId="0" borderId="0" xfId="0" quotePrefix="1" applyFont="1" applyFill="1" applyBorder="1" applyAlignment="1">
      <alignment horizontal="left" vertical="top" wrapText="1"/>
    </xf>
    <xf numFmtId="0" fontId="8" fillId="0" borderId="13" xfId="0" quotePrefix="1" applyFont="1" applyFill="1" applyBorder="1" applyAlignment="1">
      <alignment horizontal="left" vertical="top" wrapText="1"/>
    </xf>
    <xf numFmtId="0" fontId="8" fillId="0" borderId="11" xfId="0" quotePrefix="1" applyFont="1" applyFill="1" applyBorder="1" applyAlignment="1">
      <alignment horizontal="left" vertical="top" wrapText="1"/>
    </xf>
    <xf numFmtId="0" fontId="8" fillId="0" borderId="9" xfId="0" quotePrefix="1" applyFont="1" applyFill="1" applyBorder="1" applyAlignment="1">
      <alignment horizontal="left" vertical="top" wrapText="1"/>
    </xf>
    <xf numFmtId="0" fontId="24" fillId="0" borderId="4" xfId="0" applyFont="1" applyBorder="1" applyAlignment="1">
      <alignment horizontal="left" wrapText="1"/>
    </xf>
    <xf numFmtId="0" fontId="24" fillId="0" borderId="7" xfId="0" applyFont="1" applyBorder="1" applyAlignment="1">
      <alignment horizontal="left" wrapText="1"/>
    </xf>
    <xf numFmtId="0" fontId="24" fillId="0" borderId="8" xfId="0" applyFont="1" applyBorder="1" applyAlignment="1">
      <alignment horizontal="left" wrapText="1"/>
    </xf>
    <xf numFmtId="0" fontId="26" fillId="4" borderId="0" xfId="0" applyFont="1" applyFill="1" applyAlignment="1">
      <alignment horizontal="left" wrapText="1"/>
    </xf>
    <xf numFmtId="0" fontId="8" fillId="0" borderId="0" xfId="0" quotePrefix="1" applyFont="1" applyFill="1" applyBorder="1" applyAlignment="1">
      <alignment horizontal="left" wrapText="1"/>
    </xf>
    <xf numFmtId="0" fontId="8" fillId="0" borderId="13" xfId="0" quotePrefix="1" applyFont="1" applyFill="1" applyBorder="1" applyAlignment="1">
      <alignment horizontal="left" wrapText="1"/>
    </xf>
    <xf numFmtId="0" fontId="8" fillId="9" borderId="0" xfId="0" applyFont="1" applyFill="1" applyAlignment="1">
      <alignment horizontal="left" vertical="top" wrapText="1"/>
    </xf>
    <xf numFmtId="44" fontId="0" fillId="2" borderId="2" xfId="1" applyFont="1" applyFill="1" applyBorder="1" applyAlignment="1" applyProtection="1">
      <alignment horizontal="center"/>
    </xf>
    <xf numFmtId="44" fontId="0" fillId="2" borderId="3" xfId="1" applyFont="1" applyFill="1" applyBorder="1" applyAlignment="1" applyProtection="1">
      <alignment horizontal="center"/>
    </xf>
    <xf numFmtId="0" fontId="11" fillId="0" borderId="11" xfId="0" applyFont="1" applyBorder="1" applyAlignment="1" applyProtection="1">
      <alignment horizontal="left" wrapText="1"/>
    </xf>
    <xf numFmtId="0" fontId="0" fillId="0" borderId="2" xfId="0" applyBorder="1" applyAlignment="1" applyProtection="1">
      <alignment horizontal="right" wrapText="1"/>
    </xf>
    <xf numFmtId="0" fontId="0" fillId="0" borderId="3" xfId="0" applyBorder="1" applyAlignment="1" applyProtection="1">
      <alignment horizontal="right" wrapText="1"/>
    </xf>
    <xf numFmtId="0" fontId="5" fillId="10" borderId="2" xfId="0" applyFont="1" applyFill="1" applyBorder="1" applyAlignment="1" applyProtection="1">
      <alignment horizontal="center" wrapText="1"/>
    </xf>
    <xf numFmtId="0" fontId="5" fillId="10" borderId="3" xfId="0" applyFont="1" applyFill="1" applyBorder="1" applyAlignment="1" applyProtection="1">
      <alignment horizontal="center" wrapText="1"/>
    </xf>
    <xf numFmtId="0" fontId="5" fillId="2" borderId="2" xfId="0" applyFont="1" applyFill="1" applyBorder="1" applyAlignment="1" applyProtection="1">
      <alignment horizontal="center" wrapText="1"/>
    </xf>
    <xf numFmtId="0" fontId="5" fillId="2" borderId="3" xfId="0" applyFont="1" applyFill="1" applyBorder="1" applyAlignment="1" applyProtection="1">
      <alignment horizontal="center" wrapText="1"/>
    </xf>
    <xf numFmtId="0" fontId="0" fillId="5" borderId="4" xfId="0" applyFill="1" applyBorder="1" applyAlignment="1" applyProtection="1">
      <alignment horizontal="left"/>
      <protection locked="0"/>
    </xf>
    <xf numFmtId="0" fontId="0" fillId="5" borderId="8" xfId="0" applyFill="1" applyBorder="1" applyAlignment="1" applyProtection="1">
      <alignment horizontal="left"/>
      <protection locked="0"/>
    </xf>
    <xf numFmtId="0" fontId="0" fillId="0" borderId="4" xfId="0" applyBorder="1" applyAlignment="1">
      <alignment horizontal="left"/>
    </xf>
    <xf numFmtId="0" fontId="0" fillId="0" borderId="7" xfId="0" applyBorder="1" applyAlignment="1">
      <alignment horizontal="left"/>
    </xf>
    <xf numFmtId="0" fontId="0" fillId="0" borderId="8" xfId="0" applyBorder="1" applyAlignment="1">
      <alignment horizontal="left"/>
    </xf>
    <xf numFmtId="0" fontId="0" fillId="0" borderId="5" xfId="0" applyBorder="1" applyAlignment="1">
      <alignment horizontal="left"/>
    </xf>
    <xf numFmtId="0" fontId="0" fillId="0" borderId="10" xfId="0" applyBorder="1" applyAlignment="1">
      <alignment horizontal="left"/>
    </xf>
    <xf numFmtId="0" fontId="0" fillId="5" borderId="6" xfId="0" applyFill="1" applyBorder="1" applyAlignment="1" applyProtection="1">
      <alignment horizontal="left"/>
      <protection locked="0"/>
    </xf>
    <xf numFmtId="0" fontId="0" fillId="5" borderId="9" xfId="0" applyFill="1" applyBorder="1" applyAlignment="1" applyProtection="1">
      <alignment horizontal="left"/>
      <protection locked="0"/>
    </xf>
    <xf numFmtId="0" fontId="8" fillId="0" borderId="0" xfId="0" applyFont="1" applyFill="1" applyAlignment="1">
      <alignment horizontal="left" vertical="center" wrapText="1"/>
    </xf>
    <xf numFmtId="0" fontId="0" fillId="0" borderId="0" xfId="0" applyAlignment="1">
      <alignment horizontal="left"/>
    </xf>
    <xf numFmtId="0" fontId="6" fillId="0" borderId="4" xfId="0" applyFont="1" applyBorder="1" applyAlignment="1">
      <alignment horizontal="right"/>
    </xf>
    <xf numFmtId="0" fontId="6" fillId="0" borderId="7" xfId="0" applyFont="1" applyBorder="1" applyAlignment="1">
      <alignment horizontal="right"/>
    </xf>
    <xf numFmtId="0" fontId="6" fillId="0" borderId="8" xfId="0" applyFont="1" applyBorder="1" applyAlignment="1">
      <alignment horizontal="right"/>
    </xf>
    <xf numFmtId="0" fontId="10" fillId="0" borderId="0" xfId="0" applyFont="1" applyAlignment="1">
      <alignment horizontal="center"/>
    </xf>
    <xf numFmtId="0" fontId="0" fillId="0" borderId="1" xfId="0" applyBorder="1" applyAlignment="1">
      <alignment horizontal="left"/>
    </xf>
    <xf numFmtId="0" fontId="0" fillId="0" borderId="4" xfId="0" applyFill="1" applyBorder="1" applyAlignment="1">
      <alignment horizontal="left"/>
    </xf>
    <xf numFmtId="0" fontId="0" fillId="0" borderId="7" xfId="0" applyFill="1" applyBorder="1" applyAlignment="1">
      <alignment horizontal="left"/>
    </xf>
    <xf numFmtId="0" fontId="0" fillId="0" borderId="8" xfId="0" applyFill="1" applyBorder="1" applyAlignment="1">
      <alignment horizontal="left"/>
    </xf>
    <xf numFmtId="0" fontId="8" fillId="9" borderId="0" xfId="0" applyFont="1" applyFill="1" applyAlignment="1">
      <alignment horizontal="left" vertical="center" wrapText="1"/>
    </xf>
    <xf numFmtId="49" fontId="8" fillId="5" borderId="1" xfId="0" applyNumberFormat="1" applyFont="1" applyFill="1" applyBorder="1" applyAlignment="1" applyProtection="1">
      <alignment horizontal="center"/>
      <protection locked="0"/>
    </xf>
    <xf numFmtId="14" fontId="8" fillId="5" borderId="4" xfId="0" applyNumberFormat="1" applyFont="1" applyFill="1" applyBorder="1" applyAlignment="1" applyProtection="1">
      <alignment horizontal="center"/>
      <protection locked="0"/>
    </xf>
    <xf numFmtId="14" fontId="8" fillId="5" borderId="8" xfId="0" applyNumberFormat="1" applyFont="1" applyFill="1" applyBorder="1" applyAlignment="1" applyProtection="1">
      <alignment horizontal="center"/>
      <protection locked="0"/>
    </xf>
    <xf numFmtId="0" fontId="14" fillId="0" borderId="11" xfId="0" applyFont="1" applyBorder="1" applyAlignment="1">
      <alignment horizontal="center" vertical="center" wrapText="1"/>
    </xf>
    <xf numFmtId="0" fontId="14" fillId="0" borderId="11" xfId="0" applyFont="1" applyBorder="1" applyAlignment="1">
      <alignment horizontal="center" vertical="center"/>
    </xf>
  </cellXfs>
  <cellStyles count="4">
    <cellStyle name="Currency" xfId="1" builtinId="4"/>
    <cellStyle name="Hyperlink" xfId="3" builtinId="8"/>
    <cellStyle name="Normal" xfId="0" builtinId="0"/>
    <cellStyle name="Percent" xfId="2" builtinId="5"/>
  </cellStyles>
  <dxfs count="9">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358281</xdr:colOff>
      <xdr:row>5</xdr:row>
      <xdr:rowOff>161924</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0"/>
          <a:ext cx="2425206" cy="11144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1969184</xdr:colOff>
      <xdr:row>0</xdr:row>
      <xdr:rowOff>904874</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0"/>
          <a:ext cx="1969184" cy="904874"/>
        </a:xfrm>
        <a:prstGeom prst="rect">
          <a:avLst/>
        </a:prstGeom>
      </xdr:spPr>
    </xdr:pic>
    <xdr:clientData/>
  </xdr:twoCellAnchor>
  <xdr:twoCellAnchor>
    <xdr:from>
      <xdr:col>15</xdr:col>
      <xdr:colOff>81944</xdr:colOff>
      <xdr:row>4</xdr:row>
      <xdr:rowOff>2012156</xdr:rowOff>
    </xdr:from>
    <xdr:to>
      <xdr:col>16</xdr:col>
      <xdr:colOff>535782</xdr:colOff>
      <xdr:row>10</xdr:row>
      <xdr:rowOff>130969</xdr:rowOff>
    </xdr:to>
    <xdr:sp macro="" textlink="">
      <xdr:nvSpPr>
        <xdr:cNvPr id="2" name="TextBox 1"/>
        <xdr:cNvSpPr txBox="1"/>
      </xdr:nvSpPr>
      <xdr:spPr>
        <a:xfrm>
          <a:off x="20322569" y="3667125"/>
          <a:ext cx="1418244" cy="116681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Average</a:t>
          </a:r>
          <a:r>
            <a:rPr lang="en-US" sz="1100" baseline="0">
              <a:solidFill>
                <a:schemeClr val="dk1"/>
              </a:solidFill>
              <a:effectLst/>
              <a:latin typeface="+mn-lt"/>
              <a:ea typeface="+mn-ea"/>
              <a:cs typeface="+mn-cs"/>
            </a:rPr>
            <a:t> FTE </a:t>
          </a:r>
          <a:r>
            <a:rPr lang="en-US" sz="1100">
              <a:solidFill>
                <a:schemeClr val="dk1"/>
              </a:solidFill>
              <a:effectLst/>
              <a:latin typeface="+mn-lt"/>
              <a:ea typeface="+mn-ea"/>
              <a:cs typeface="+mn-cs"/>
            </a:rPr>
            <a:t>will automatically populate</a:t>
          </a:r>
          <a:r>
            <a:rPr lang="en-US" sz="1100" baseline="0">
              <a:solidFill>
                <a:schemeClr val="dk1"/>
              </a:solidFill>
              <a:effectLst/>
              <a:latin typeface="+mn-lt"/>
              <a:ea typeface="+mn-ea"/>
              <a:cs typeface="+mn-cs"/>
            </a:rPr>
            <a:t> once you complete each employee's information.</a:t>
          </a:r>
          <a:endParaRPr lang="en-US">
            <a:effectLst/>
          </a:endParaRPr>
        </a:p>
        <a:p>
          <a:endParaRPr lang="en-US" sz="1100"/>
        </a:p>
      </xdr:txBody>
    </xdr:sp>
    <xdr:clientData/>
  </xdr:twoCellAnchor>
  <xdr:twoCellAnchor>
    <xdr:from>
      <xdr:col>15</xdr:col>
      <xdr:colOff>69338</xdr:colOff>
      <xdr:row>12</xdr:row>
      <xdr:rowOff>15408</xdr:rowOff>
    </xdr:from>
    <xdr:to>
      <xdr:col>16</xdr:col>
      <xdr:colOff>523875</xdr:colOff>
      <xdr:row>18</xdr:row>
      <xdr:rowOff>11906</xdr:rowOff>
    </xdr:to>
    <xdr:sp macro="" textlink="">
      <xdr:nvSpPr>
        <xdr:cNvPr id="4" name="TextBox 3"/>
        <xdr:cNvSpPr txBox="1"/>
      </xdr:nvSpPr>
      <xdr:spPr>
        <a:xfrm>
          <a:off x="20309963" y="5099377"/>
          <a:ext cx="1418943" cy="113949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Salary/Hourly Wage Reduction will automatically populate once Table</a:t>
          </a:r>
          <a:r>
            <a:rPr lang="en-US" sz="1100" baseline="0"/>
            <a:t> 3 has been completed.</a:t>
          </a:r>
          <a:endParaRPr lang="en-US" sz="1100"/>
        </a:p>
      </xdr:txBody>
    </xdr:sp>
    <xdr:clientData/>
  </xdr:twoCellAnchor>
  <xdr:twoCellAnchor>
    <xdr:from>
      <xdr:col>5</xdr:col>
      <xdr:colOff>235324</xdr:colOff>
      <xdr:row>114</xdr:row>
      <xdr:rowOff>156882</xdr:rowOff>
    </xdr:from>
    <xdr:to>
      <xdr:col>7</xdr:col>
      <xdr:colOff>874059</xdr:colOff>
      <xdr:row>117</xdr:row>
      <xdr:rowOff>67235</xdr:rowOff>
    </xdr:to>
    <xdr:sp macro="" textlink="">
      <xdr:nvSpPr>
        <xdr:cNvPr id="5" name="TextBox 4"/>
        <xdr:cNvSpPr txBox="1"/>
      </xdr:nvSpPr>
      <xdr:spPr>
        <a:xfrm>
          <a:off x="9715500" y="8538882"/>
          <a:ext cx="2958353" cy="48185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Average</a:t>
          </a:r>
          <a:r>
            <a:rPr lang="en-US" sz="1100" baseline="0">
              <a:solidFill>
                <a:schemeClr val="dk1"/>
              </a:solidFill>
              <a:effectLst/>
              <a:latin typeface="+mn-lt"/>
              <a:ea typeface="+mn-ea"/>
              <a:cs typeface="+mn-cs"/>
            </a:rPr>
            <a:t> FTE </a:t>
          </a:r>
          <a:r>
            <a:rPr lang="en-US" sz="1100">
              <a:solidFill>
                <a:schemeClr val="dk1"/>
              </a:solidFill>
              <a:effectLst/>
              <a:latin typeface="+mn-lt"/>
              <a:ea typeface="+mn-ea"/>
              <a:cs typeface="+mn-cs"/>
            </a:rPr>
            <a:t>will automatically populate</a:t>
          </a:r>
          <a:r>
            <a:rPr lang="en-US" sz="1100" baseline="0">
              <a:solidFill>
                <a:schemeClr val="dk1"/>
              </a:solidFill>
              <a:effectLst/>
              <a:latin typeface="+mn-lt"/>
              <a:ea typeface="+mn-ea"/>
              <a:cs typeface="+mn-cs"/>
            </a:rPr>
            <a:t> once you complete each employee's information.</a:t>
          </a:r>
          <a:endParaRPr lang="en-US">
            <a:effectLst/>
          </a:endParaRP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973667</xdr:colOff>
      <xdr:row>3</xdr:row>
      <xdr:rowOff>157984</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1587500" cy="729484"/>
        </a:xfrm>
        <a:prstGeom prst="rect">
          <a:avLst/>
        </a:prstGeom>
      </xdr:spPr>
    </xdr:pic>
    <xdr:clientData/>
  </xdr:twoCellAnchor>
  <xdr:twoCellAnchor>
    <xdr:from>
      <xdr:col>7</xdr:col>
      <xdr:colOff>95251</xdr:colOff>
      <xdr:row>8</xdr:row>
      <xdr:rowOff>31751</xdr:rowOff>
    </xdr:from>
    <xdr:to>
      <xdr:col>12</xdr:col>
      <xdr:colOff>306918</xdr:colOff>
      <xdr:row>10</xdr:row>
      <xdr:rowOff>105835</xdr:rowOff>
    </xdr:to>
    <xdr:sp macro="" textlink="">
      <xdr:nvSpPr>
        <xdr:cNvPr id="3" name="TextBox 2"/>
        <xdr:cNvSpPr txBox="1"/>
      </xdr:nvSpPr>
      <xdr:spPr>
        <a:xfrm>
          <a:off x="8011584" y="1375834"/>
          <a:ext cx="3280834" cy="45508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Lines</a:t>
          </a:r>
          <a:r>
            <a:rPr lang="en-US" sz="1100" baseline="0">
              <a:solidFill>
                <a:schemeClr val="dk1"/>
              </a:solidFill>
              <a:effectLst/>
              <a:latin typeface="+mn-lt"/>
              <a:ea typeface="+mn-ea"/>
              <a:cs typeface="+mn-cs"/>
            </a:rPr>
            <a:t> 1, 2, and 3</a:t>
          </a:r>
          <a:r>
            <a:rPr lang="en-US" sz="1100">
              <a:solidFill>
                <a:schemeClr val="dk1"/>
              </a:solidFill>
              <a:effectLst/>
              <a:latin typeface="+mn-lt"/>
              <a:ea typeface="+mn-ea"/>
              <a:cs typeface="+mn-cs"/>
            </a:rPr>
            <a:t> will automatically populate</a:t>
          </a:r>
          <a:r>
            <a:rPr lang="en-US" sz="1100" baseline="0">
              <a:solidFill>
                <a:schemeClr val="dk1"/>
              </a:solidFill>
              <a:effectLst/>
              <a:latin typeface="+mn-lt"/>
              <a:ea typeface="+mn-ea"/>
              <a:cs typeface="+mn-cs"/>
            </a:rPr>
            <a:t> once you complete the PPP Schedule A worksheet (Yellow tab)</a:t>
          </a:r>
          <a:endParaRPr lang="en-US">
            <a:effectLst/>
          </a:endParaRPr>
        </a:p>
        <a:p>
          <a:endParaRPr lang="en-US" sz="1100"/>
        </a:p>
      </xdr:txBody>
    </xdr:sp>
    <xdr:clientData/>
  </xdr:twoCellAnchor>
  <xdr:twoCellAnchor>
    <xdr:from>
      <xdr:col>7</xdr:col>
      <xdr:colOff>116417</xdr:colOff>
      <xdr:row>15</xdr:row>
      <xdr:rowOff>0</xdr:rowOff>
    </xdr:from>
    <xdr:to>
      <xdr:col>12</xdr:col>
      <xdr:colOff>338667</xdr:colOff>
      <xdr:row>17</xdr:row>
      <xdr:rowOff>52917</xdr:rowOff>
    </xdr:to>
    <xdr:sp macro="" textlink="">
      <xdr:nvSpPr>
        <xdr:cNvPr id="4" name="TextBox 3"/>
        <xdr:cNvSpPr txBox="1"/>
      </xdr:nvSpPr>
      <xdr:spPr>
        <a:xfrm>
          <a:off x="8032750" y="2677583"/>
          <a:ext cx="3291417" cy="43391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Lines</a:t>
          </a:r>
          <a:r>
            <a:rPr lang="en-US" sz="1100" baseline="0">
              <a:solidFill>
                <a:schemeClr val="dk1"/>
              </a:solidFill>
              <a:effectLst/>
              <a:latin typeface="+mn-lt"/>
              <a:ea typeface="+mn-ea"/>
              <a:cs typeface="+mn-cs"/>
            </a:rPr>
            <a:t> 4 and 5 </a:t>
          </a:r>
          <a:r>
            <a:rPr lang="en-US" sz="1100">
              <a:solidFill>
                <a:schemeClr val="dk1"/>
              </a:solidFill>
              <a:effectLst/>
              <a:latin typeface="+mn-lt"/>
              <a:ea typeface="+mn-ea"/>
              <a:cs typeface="+mn-cs"/>
            </a:rPr>
            <a:t>will automatically populate</a:t>
          </a:r>
          <a:r>
            <a:rPr lang="en-US" sz="1100" baseline="0">
              <a:solidFill>
                <a:schemeClr val="dk1"/>
              </a:solidFill>
              <a:effectLst/>
              <a:latin typeface="+mn-lt"/>
              <a:ea typeface="+mn-ea"/>
              <a:cs typeface="+mn-cs"/>
            </a:rPr>
            <a:t> once you complete the PPP Schedule A worksheet (Yellow tab)</a:t>
          </a:r>
          <a:endParaRPr lang="en-US">
            <a:effectLst/>
          </a:endParaRPr>
        </a:p>
        <a:p>
          <a:endParaRPr lang="en-US" sz="1100"/>
        </a:p>
      </xdr:txBody>
    </xdr:sp>
    <xdr:clientData/>
  </xdr:twoCellAnchor>
  <xdr:twoCellAnchor>
    <xdr:from>
      <xdr:col>7</xdr:col>
      <xdr:colOff>148167</xdr:colOff>
      <xdr:row>25</xdr:row>
      <xdr:rowOff>127000</xdr:rowOff>
    </xdr:from>
    <xdr:to>
      <xdr:col>12</xdr:col>
      <xdr:colOff>338667</xdr:colOff>
      <xdr:row>28</xdr:row>
      <xdr:rowOff>243416</xdr:rowOff>
    </xdr:to>
    <xdr:sp macro="" textlink="">
      <xdr:nvSpPr>
        <xdr:cNvPr id="5" name="TextBox 4"/>
        <xdr:cNvSpPr txBox="1"/>
      </xdr:nvSpPr>
      <xdr:spPr>
        <a:xfrm>
          <a:off x="8064500" y="4942417"/>
          <a:ext cx="3259667" cy="68791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Line 9 will automatically populate once you complete the table below</a:t>
          </a:r>
          <a:r>
            <a:rPr lang="en-US" sz="1100" baseline="0"/>
            <a:t> with owner/self-employed compensation.</a:t>
          </a:r>
          <a:endParaRPr lang="en-US" sz="1100"/>
        </a:p>
      </xdr:txBody>
    </xdr:sp>
    <xdr:clientData/>
  </xdr:twoCellAnchor>
  <xdr:twoCellAnchor>
    <xdr:from>
      <xdr:col>7</xdr:col>
      <xdr:colOff>158751</xdr:colOff>
      <xdr:row>35</xdr:row>
      <xdr:rowOff>31751</xdr:rowOff>
    </xdr:from>
    <xdr:to>
      <xdr:col>12</xdr:col>
      <xdr:colOff>370418</xdr:colOff>
      <xdr:row>37</xdr:row>
      <xdr:rowOff>84667</xdr:rowOff>
    </xdr:to>
    <xdr:sp macro="" textlink="">
      <xdr:nvSpPr>
        <xdr:cNvPr id="6" name="TextBox 5"/>
        <xdr:cNvSpPr txBox="1"/>
      </xdr:nvSpPr>
      <xdr:spPr>
        <a:xfrm>
          <a:off x="8075084" y="6900334"/>
          <a:ext cx="3280834" cy="43391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Line 10 will automatically populate once you complete the above information.</a:t>
          </a:r>
        </a:p>
      </xdr:txBody>
    </xdr:sp>
    <xdr:clientData/>
  </xdr:twoCellAnchor>
  <xdr:twoCellAnchor>
    <xdr:from>
      <xdr:col>7</xdr:col>
      <xdr:colOff>179917</xdr:colOff>
      <xdr:row>40</xdr:row>
      <xdr:rowOff>0</xdr:rowOff>
    </xdr:from>
    <xdr:to>
      <xdr:col>12</xdr:col>
      <xdr:colOff>349250</xdr:colOff>
      <xdr:row>43</xdr:row>
      <xdr:rowOff>42334</xdr:rowOff>
    </xdr:to>
    <xdr:sp macro="" textlink="">
      <xdr:nvSpPr>
        <xdr:cNvPr id="7" name="TextBox 6"/>
        <xdr:cNvSpPr txBox="1"/>
      </xdr:nvSpPr>
      <xdr:spPr>
        <a:xfrm>
          <a:off x="8096250" y="7630583"/>
          <a:ext cx="3238500" cy="61383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Lines 11,</a:t>
          </a:r>
          <a:r>
            <a:rPr lang="en-US" sz="1100" baseline="0"/>
            <a:t> </a:t>
          </a:r>
          <a:r>
            <a:rPr lang="en-US" sz="1100"/>
            <a:t>12, and 13 will</a:t>
          </a:r>
          <a:r>
            <a:rPr lang="en-US" sz="1100" baseline="0"/>
            <a:t> automatically populate once you complete the PPP Schedule A worksheet (Yellow tab). </a:t>
          </a:r>
          <a:endParaRPr lang="en-US" sz="1100"/>
        </a:p>
      </xdr:txBody>
    </xdr:sp>
    <xdr:clientData/>
  </xdr:twoCellAnchor>
  <xdr:twoCellAnchor>
    <xdr:from>
      <xdr:col>7</xdr:col>
      <xdr:colOff>116417</xdr:colOff>
      <xdr:row>20</xdr:row>
      <xdr:rowOff>42334</xdr:rowOff>
    </xdr:from>
    <xdr:to>
      <xdr:col>12</xdr:col>
      <xdr:colOff>328083</xdr:colOff>
      <xdr:row>22</xdr:row>
      <xdr:rowOff>127000</xdr:rowOff>
    </xdr:to>
    <xdr:sp macro="" textlink="">
      <xdr:nvSpPr>
        <xdr:cNvPr id="8" name="TextBox 7"/>
        <xdr:cNvSpPr txBox="1"/>
      </xdr:nvSpPr>
      <xdr:spPr>
        <a:xfrm>
          <a:off x="8032750" y="3481917"/>
          <a:ext cx="3280833" cy="46566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See the Instructions tab (Red tab)</a:t>
          </a:r>
          <a:r>
            <a:rPr lang="en-US" sz="1100" baseline="0"/>
            <a:t> </a:t>
          </a:r>
          <a:r>
            <a:rPr lang="en-US" sz="1100"/>
            <a:t>for details</a:t>
          </a:r>
          <a:r>
            <a:rPr lang="en-US" sz="1100" baseline="0"/>
            <a:t> on what to enter in lines 6, 7, and 8.</a:t>
          </a:r>
          <a:endParaRPr lang="en-US" sz="1100"/>
        </a:p>
      </xdr:txBody>
    </xdr:sp>
    <xdr:clientData/>
  </xdr:twoCellAnchor>
  <xdr:twoCellAnchor>
    <xdr:from>
      <xdr:col>7</xdr:col>
      <xdr:colOff>222251</xdr:colOff>
      <xdr:row>28</xdr:row>
      <xdr:rowOff>783166</xdr:rowOff>
    </xdr:from>
    <xdr:to>
      <xdr:col>12</xdr:col>
      <xdr:colOff>306918</xdr:colOff>
      <xdr:row>30</xdr:row>
      <xdr:rowOff>105833</xdr:rowOff>
    </xdr:to>
    <xdr:sp macro="" textlink="">
      <xdr:nvSpPr>
        <xdr:cNvPr id="9" name="TextBox 8"/>
        <xdr:cNvSpPr txBox="1"/>
      </xdr:nvSpPr>
      <xdr:spPr>
        <a:xfrm>
          <a:off x="8138584" y="5556249"/>
          <a:ext cx="3153834" cy="46566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See the Instructions tab (Red tab)</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for details</a:t>
          </a:r>
          <a:r>
            <a:rPr lang="en-US" sz="1100" baseline="0">
              <a:solidFill>
                <a:schemeClr val="dk1"/>
              </a:solidFill>
              <a:effectLst/>
              <a:latin typeface="+mn-lt"/>
              <a:ea typeface="+mn-ea"/>
              <a:cs typeface="+mn-cs"/>
            </a:rPr>
            <a:t> on what to enter into these boxes. </a:t>
          </a:r>
          <a:endParaRPr lang="en-US">
            <a:effectLst/>
          </a:endParaRPr>
        </a:p>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84667</xdr:colOff>
      <xdr:row>0</xdr:row>
      <xdr:rowOff>42334</xdr:rowOff>
    </xdr:from>
    <xdr:to>
      <xdr:col>0</xdr:col>
      <xdr:colOff>1672167</xdr:colOff>
      <xdr:row>0</xdr:row>
      <xdr:rowOff>771818</xdr:rowOff>
    </xdr:to>
    <xdr:pic>
      <xdr:nvPicPr>
        <xdr:cNvPr id="4" name="Picture 3"/>
        <xdr:cNvPicPr>
          <a:picLocks noChangeAspect="1"/>
        </xdr:cNvPicPr>
      </xdr:nvPicPr>
      <xdr:blipFill>
        <a:blip xmlns:r="http://schemas.openxmlformats.org/officeDocument/2006/relationships" r:embed="rId1"/>
        <a:stretch>
          <a:fillRect/>
        </a:stretch>
      </xdr:blipFill>
      <xdr:spPr>
        <a:xfrm>
          <a:off x="84667" y="42334"/>
          <a:ext cx="1587500" cy="729484"/>
        </a:xfrm>
        <a:prstGeom prst="rect">
          <a:avLst/>
        </a:prstGeom>
      </xdr:spPr>
    </xdr:pic>
    <xdr:clientData/>
  </xdr:twoCellAnchor>
  <xdr:twoCellAnchor>
    <xdr:from>
      <xdr:col>2</xdr:col>
      <xdr:colOff>95249</xdr:colOff>
      <xdr:row>12</xdr:row>
      <xdr:rowOff>10584</xdr:rowOff>
    </xdr:from>
    <xdr:to>
      <xdr:col>5</xdr:col>
      <xdr:colOff>984250</xdr:colOff>
      <xdr:row>13</xdr:row>
      <xdr:rowOff>222251</xdr:rowOff>
    </xdr:to>
    <xdr:sp macro="" textlink="">
      <xdr:nvSpPr>
        <xdr:cNvPr id="2" name="TextBox 1"/>
        <xdr:cNvSpPr txBox="1"/>
      </xdr:nvSpPr>
      <xdr:spPr>
        <a:xfrm>
          <a:off x="7249582" y="3460751"/>
          <a:ext cx="3534835" cy="4445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Line 1 will automatically populate</a:t>
          </a:r>
          <a:r>
            <a:rPr lang="en-US" sz="1100" baseline="0"/>
            <a:t> once you complete the PPP Schedule A and worksheet (Yellow and Blue tabs)	</a:t>
          </a:r>
          <a:endParaRPr lang="en-US" sz="1100"/>
        </a:p>
      </xdr:txBody>
    </xdr:sp>
    <xdr:clientData/>
  </xdr:twoCellAnchor>
  <xdr:twoCellAnchor>
    <xdr:from>
      <xdr:col>2</xdr:col>
      <xdr:colOff>127000</xdr:colOff>
      <xdr:row>18</xdr:row>
      <xdr:rowOff>74084</xdr:rowOff>
    </xdr:from>
    <xdr:to>
      <xdr:col>5</xdr:col>
      <xdr:colOff>973666</xdr:colOff>
      <xdr:row>20</xdr:row>
      <xdr:rowOff>211667</xdr:rowOff>
    </xdr:to>
    <xdr:sp macro="" textlink="">
      <xdr:nvSpPr>
        <xdr:cNvPr id="3" name="TextBox 2"/>
        <xdr:cNvSpPr txBox="1"/>
      </xdr:nvSpPr>
      <xdr:spPr>
        <a:xfrm>
          <a:off x="7281333" y="4910667"/>
          <a:ext cx="3492500" cy="6032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Lines</a:t>
          </a:r>
          <a:r>
            <a:rPr lang="en-US" sz="1100" baseline="0">
              <a:solidFill>
                <a:schemeClr val="dk1"/>
              </a:solidFill>
              <a:effectLst/>
              <a:latin typeface="+mn-lt"/>
              <a:ea typeface="+mn-ea"/>
              <a:cs typeface="+mn-cs"/>
            </a:rPr>
            <a:t> 5, 6, and 7</a:t>
          </a:r>
          <a:r>
            <a:rPr lang="en-US" sz="1100">
              <a:solidFill>
                <a:schemeClr val="dk1"/>
              </a:solidFill>
              <a:effectLst/>
              <a:latin typeface="+mn-lt"/>
              <a:ea typeface="+mn-ea"/>
              <a:cs typeface="+mn-cs"/>
            </a:rPr>
            <a:t> will automatically populate</a:t>
          </a:r>
          <a:r>
            <a:rPr lang="en-US" sz="1100" baseline="0">
              <a:solidFill>
                <a:schemeClr val="dk1"/>
              </a:solidFill>
              <a:effectLst/>
              <a:latin typeface="+mn-lt"/>
              <a:ea typeface="+mn-ea"/>
              <a:cs typeface="+mn-cs"/>
            </a:rPr>
            <a:t> once you complete the PPP Schedule A and worksheet (Yellow and Blue tabs)</a:t>
          </a:r>
          <a:endParaRPr lang="en-US" sz="1100"/>
        </a:p>
      </xdr:txBody>
    </xdr:sp>
    <xdr:clientData/>
  </xdr:twoCellAnchor>
  <xdr:twoCellAnchor>
    <xdr:from>
      <xdr:col>2</xdr:col>
      <xdr:colOff>116417</xdr:colOff>
      <xdr:row>23</xdr:row>
      <xdr:rowOff>74082</xdr:rowOff>
    </xdr:from>
    <xdr:to>
      <xdr:col>5</xdr:col>
      <xdr:colOff>1016000</xdr:colOff>
      <xdr:row>25</xdr:row>
      <xdr:rowOff>222249</xdr:rowOff>
    </xdr:to>
    <xdr:sp macro="" textlink="">
      <xdr:nvSpPr>
        <xdr:cNvPr id="5" name="TextBox 4"/>
        <xdr:cNvSpPr txBox="1"/>
      </xdr:nvSpPr>
      <xdr:spPr>
        <a:xfrm>
          <a:off x="7270750" y="6064249"/>
          <a:ext cx="3545417" cy="61383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Lines</a:t>
          </a:r>
          <a:r>
            <a:rPr lang="en-US" sz="1100" baseline="0">
              <a:solidFill>
                <a:schemeClr val="dk1"/>
              </a:solidFill>
              <a:effectLst/>
              <a:latin typeface="+mn-lt"/>
              <a:ea typeface="+mn-ea"/>
              <a:cs typeface="+mn-cs"/>
            </a:rPr>
            <a:t> 8, 9, and 10 </a:t>
          </a:r>
          <a:r>
            <a:rPr lang="en-US" sz="1100">
              <a:solidFill>
                <a:schemeClr val="dk1"/>
              </a:solidFill>
              <a:effectLst/>
              <a:latin typeface="+mn-lt"/>
              <a:ea typeface="+mn-ea"/>
              <a:cs typeface="+mn-cs"/>
            </a:rPr>
            <a:t>will automatically populate</a:t>
          </a:r>
          <a:r>
            <a:rPr lang="en-US" sz="1100" baseline="0">
              <a:solidFill>
                <a:schemeClr val="dk1"/>
              </a:solidFill>
              <a:effectLst/>
              <a:latin typeface="+mn-lt"/>
              <a:ea typeface="+mn-ea"/>
              <a:cs typeface="+mn-cs"/>
            </a:rPr>
            <a:t> once you complete the PPP Schedule A and worksheet (Yellow and Blue tabs)</a:t>
          </a:r>
          <a:endParaRPr lang="en-US">
            <a:effectLst/>
          </a:endParaRPr>
        </a:p>
        <a:p>
          <a:endParaRPr lang="en-US" sz="1100"/>
        </a:p>
      </xdr:txBody>
    </xdr:sp>
    <xdr:clientData/>
  </xdr:twoCellAnchor>
  <xdr:twoCellAnchor>
    <xdr:from>
      <xdr:col>2</xdr:col>
      <xdr:colOff>95250</xdr:colOff>
      <xdr:row>27</xdr:row>
      <xdr:rowOff>148167</xdr:rowOff>
    </xdr:from>
    <xdr:to>
      <xdr:col>5</xdr:col>
      <xdr:colOff>1079500</xdr:colOff>
      <xdr:row>29</xdr:row>
      <xdr:rowOff>169334</xdr:rowOff>
    </xdr:to>
    <xdr:sp macro="" textlink="">
      <xdr:nvSpPr>
        <xdr:cNvPr id="6" name="TextBox 5"/>
        <xdr:cNvSpPr txBox="1"/>
      </xdr:nvSpPr>
      <xdr:spPr>
        <a:xfrm>
          <a:off x="7249583" y="7069667"/>
          <a:ext cx="3630084" cy="48683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Line 11 will automatically populate</a:t>
          </a:r>
          <a:r>
            <a:rPr lang="en-US" sz="1100" baseline="0">
              <a:solidFill>
                <a:schemeClr val="dk1"/>
              </a:solidFill>
              <a:effectLst/>
              <a:latin typeface="+mn-lt"/>
              <a:ea typeface="+mn-ea"/>
              <a:cs typeface="+mn-cs"/>
            </a:rPr>
            <a:t> once you complete the PPP Schedule A and worksheet (Yellow and Blue tabs)</a:t>
          </a:r>
          <a:endParaRPr lang="en-US">
            <a:effectLst/>
          </a:endParaRPr>
        </a:p>
        <a:p>
          <a:endParaRPr lang="en-US" sz="1100"/>
        </a:p>
      </xdr:txBody>
    </xdr:sp>
    <xdr:clientData/>
  </xdr:twoCellAnchor>
  <xdr:twoCellAnchor>
    <xdr:from>
      <xdr:col>2</xdr:col>
      <xdr:colOff>105834</xdr:colOff>
      <xdr:row>14</xdr:row>
      <xdr:rowOff>63501</xdr:rowOff>
    </xdr:from>
    <xdr:to>
      <xdr:col>5</xdr:col>
      <xdr:colOff>994833</xdr:colOff>
      <xdr:row>16</xdr:row>
      <xdr:rowOff>95251</xdr:rowOff>
    </xdr:to>
    <xdr:sp macro="" textlink="">
      <xdr:nvSpPr>
        <xdr:cNvPr id="7" name="TextBox 6"/>
        <xdr:cNvSpPr txBox="1"/>
      </xdr:nvSpPr>
      <xdr:spPr>
        <a:xfrm>
          <a:off x="7260167" y="3979334"/>
          <a:ext cx="3534833" cy="49741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See the Instructions tab (Red tab)</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for details</a:t>
          </a:r>
          <a:r>
            <a:rPr lang="en-US" sz="1100" baseline="0">
              <a:solidFill>
                <a:schemeClr val="dk1"/>
              </a:solidFill>
              <a:effectLst/>
              <a:latin typeface="+mn-lt"/>
              <a:ea typeface="+mn-ea"/>
              <a:cs typeface="+mn-cs"/>
            </a:rPr>
            <a:t> on what to enter on lines 2, 3, and 4.</a:t>
          </a:r>
          <a:endParaRPr lang="en-US">
            <a:effectLst/>
          </a:endParaRPr>
        </a:p>
        <a:p>
          <a:endParaRPr lang="en-US" sz="1100"/>
        </a:p>
      </xdr:txBody>
    </xdr:sp>
    <xdr:clientData/>
  </xdr:twoCellAnchor>
  <xdr:twoCellAnchor>
    <xdr:from>
      <xdr:col>2</xdr:col>
      <xdr:colOff>127000</xdr:colOff>
      <xdr:row>5</xdr:row>
      <xdr:rowOff>190499</xdr:rowOff>
    </xdr:from>
    <xdr:to>
      <xdr:col>5</xdr:col>
      <xdr:colOff>952500</xdr:colOff>
      <xdr:row>7</xdr:row>
      <xdr:rowOff>31750</xdr:rowOff>
    </xdr:to>
    <xdr:sp macro="" textlink="">
      <xdr:nvSpPr>
        <xdr:cNvPr id="8" name="TextBox 7"/>
        <xdr:cNvSpPr txBox="1"/>
      </xdr:nvSpPr>
      <xdr:spPr>
        <a:xfrm>
          <a:off x="7281333" y="2021416"/>
          <a:ext cx="3471334" cy="27516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Enter the dollar amount of your PPP loan.</a:t>
          </a:r>
        </a:p>
      </xdr:txBody>
    </xdr:sp>
    <xdr:clientData/>
  </xdr:twoCellAnchor>
  <xdr:twoCellAnchor>
    <xdr:from>
      <xdr:col>2</xdr:col>
      <xdr:colOff>137584</xdr:colOff>
      <xdr:row>7</xdr:row>
      <xdr:rowOff>105834</xdr:rowOff>
    </xdr:from>
    <xdr:to>
      <xdr:col>5</xdr:col>
      <xdr:colOff>941916</xdr:colOff>
      <xdr:row>9</xdr:row>
      <xdr:rowOff>95250</xdr:rowOff>
    </xdr:to>
    <xdr:sp macro="" textlink="">
      <xdr:nvSpPr>
        <xdr:cNvPr id="9" name="TextBox 8"/>
        <xdr:cNvSpPr txBox="1"/>
      </xdr:nvSpPr>
      <xdr:spPr>
        <a:xfrm>
          <a:off x="7291917" y="2370667"/>
          <a:ext cx="3450166" cy="4762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These boxes</a:t>
          </a:r>
          <a:r>
            <a:rPr lang="en-US" sz="1100" baseline="0"/>
            <a:t> will automatically populate once you have completed all steps in this calculator.</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home.treasury.gov/system/files/136/3245-0407-SBA-Form-3508-PPP-Forgiveness-Application.pdf"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home.treasury.gov/system/files/136/3245-0407-SBA-Form-3508-PPP-Forgiveness-Application.pdf"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home.treasury.gov/system/files/136/3245-0407-SBA-Form-3508-PPP-Forgiveness-Application.pdf"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home.treasury.gov/system/files/136/3245-0407-SBA-Form-3508-PPP-Forgiveness-Application.pdf"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5:V73"/>
  <sheetViews>
    <sheetView showGridLines="0" tabSelected="1" zoomScaleNormal="100" workbookViewId="0">
      <selection activeCell="A66" sqref="A66:R70"/>
    </sheetView>
  </sheetViews>
  <sheetFormatPr defaultRowHeight="15" x14ac:dyDescent="0.25"/>
  <cols>
    <col min="1" max="1" width="11.140625" customWidth="1"/>
    <col min="3" max="3" width="10.7109375" bestFit="1" customWidth="1"/>
    <col min="15" max="15" width="9.7109375" customWidth="1"/>
    <col min="18" max="18" width="10" customWidth="1"/>
  </cols>
  <sheetData>
    <row r="5" spans="1:21" x14ac:dyDescent="0.25">
      <c r="Q5" s="40"/>
    </row>
    <row r="7" spans="1:21" ht="21" x14ac:dyDescent="0.35">
      <c r="A7" s="70" t="s">
        <v>93</v>
      </c>
      <c r="B7" s="105"/>
      <c r="C7" s="105"/>
      <c r="D7" s="105"/>
      <c r="E7" s="105"/>
      <c r="F7" s="105"/>
      <c r="G7" s="105"/>
      <c r="H7" s="105"/>
    </row>
    <row r="8" spans="1:21" ht="21" x14ac:dyDescent="0.35">
      <c r="A8" s="70" t="s">
        <v>94</v>
      </c>
      <c r="B8" s="105"/>
      <c r="C8" s="105"/>
      <c r="D8" s="105"/>
      <c r="E8" s="105"/>
      <c r="F8" s="105"/>
      <c r="G8" s="105"/>
      <c r="H8" s="105"/>
    </row>
    <row r="9" spans="1:21" s="52" customFormat="1" ht="18.75" x14ac:dyDescent="0.3">
      <c r="A9" s="106"/>
      <c r="B9" s="106"/>
      <c r="C9" s="106"/>
      <c r="D9" s="106"/>
      <c r="E9" s="106"/>
      <c r="F9" s="106"/>
      <c r="G9" s="106"/>
      <c r="H9" s="106"/>
    </row>
    <row r="10" spans="1:21" s="52" customFormat="1" ht="21" x14ac:dyDescent="0.35">
      <c r="A10" s="70" t="s">
        <v>95</v>
      </c>
      <c r="B10" s="106"/>
      <c r="C10" s="106"/>
      <c r="D10" s="106"/>
      <c r="E10" s="106"/>
      <c r="F10" s="106"/>
      <c r="G10" s="106"/>
      <c r="H10" s="106"/>
    </row>
    <row r="11" spans="1:21" s="52" customFormat="1" ht="18.75" x14ac:dyDescent="0.3">
      <c r="A11" s="72" t="s">
        <v>99</v>
      </c>
      <c r="B11" s="72"/>
      <c r="C11" s="72"/>
      <c r="D11" s="72"/>
      <c r="E11" s="72"/>
      <c r="F11" s="72"/>
      <c r="G11" s="72"/>
      <c r="H11" s="72"/>
      <c r="I11" s="72"/>
      <c r="J11" s="72"/>
      <c r="K11" s="72"/>
      <c r="L11" s="72"/>
      <c r="M11" s="72"/>
      <c r="N11" s="72"/>
      <c r="O11" s="72"/>
    </row>
    <row r="12" spans="1:21" s="52" customFormat="1" ht="18.75" x14ac:dyDescent="0.3">
      <c r="A12" s="53" t="s">
        <v>98</v>
      </c>
      <c r="B12" s="53"/>
      <c r="C12" s="53"/>
      <c r="D12" s="53"/>
      <c r="E12" s="53"/>
      <c r="F12" s="53"/>
      <c r="G12" s="53"/>
      <c r="H12" s="53"/>
      <c r="I12" s="53"/>
      <c r="J12" s="53"/>
      <c r="K12" s="53"/>
      <c r="L12" s="53"/>
      <c r="M12" s="53"/>
      <c r="N12" s="53"/>
      <c r="O12" s="53"/>
    </row>
    <row r="13" spans="1:21" s="52" customFormat="1" ht="21" x14ac:dyDescent="0.35">
      <c r="A13" s="51"/>
    </row>
    <row r="14" spans="1:21" s="55" customFormat="1" ht="18.75" x14ac:dyDescent="0.3">
      <c r="A14" s="54">
        <v>1</v>
      </c>
      <c r="B14" s="61" t="s">
        <v>110</v>
      </c>
      <c r="C14" s="61"/>
      <c r="D14" s="61"/>
      <c r="E14" s="61"/>
      <c r="F14" s="61"/>
      <c r="G14" s="61"/>
      <c r="H14" s="61"/>
    </row>
    <row r="15" spans="1:21" s="55" customFormat="1" ht="18.75" x14ac:dyDescent="0.3">
      <c r="A15" s="54"/>
      <c r="B15" s="113" t="s">
        <v>109</v>
      </c>
      <c r="C15" s="99"/>
      <c r="D15" s="99"/>
      <c r="E15" s="99"/>
      <c r="F15" s="99"/>
      <c r="G15" s="99"/>
      <c r="H15" s="99"/>
      <c r="I15" s="99"/>
      <c r="J15" s="99"/>
      <c r="K15" s="99"/>
      <c r="L15" s="99"/>
      <c r="M15" s="99"/>
      <c r="N15" s="99"/>
      <c r="O15" s="99"/>
      <c r="P15" s="99"/>
      <c r="Q15" s="99"/>
      <c r="R15" s="99"/>
      <c r="S15" s="99"/>
      <c r="T15" s="99"/>
      <c r="U15" s="100"/>
    </row>
    <row r="16" spans="1:21" s="55" customFormat="1" ht="18.75" x14ac:dyDescent="0.3">
      <c r="A16" s="54"/>
      <c r="B16" s="109" t="s">
        <v>19</v>
      </c>
      <c r="C16" s="15"/>
      <c r="D16" s="15"/>
      <c r="E16" s="15"/>
      <c r="F16" s="15"/>
      <c r="G16" s="15"/>
      <c r="H16" s="15"/>
      <c r="I16" s="15"/>
      <c r="J16" s="15"/>
      <c r="K16" s="15"/>
      <c r="L16" s="15"/>
      <c r="M16" s="15"/>
      <c r="N16" s="15"/>
      <c r="O16" s="15"/>
      <c r="P16" s="15"/>
      <c r="Q16" s="15"/>
      <c r="R16" s="15"/>
      <c r="S16" s="15"/>
      <c r="T16" s="15"/>
      <c r="U16" s="100"/>
    </row>
    <row r="17" spans="1:22" s="55" customFormat="1" ht="36.75" customHeight="1" x14ac:dyDescent="0.35">
      <c r="A17" s="56"/>
      <c r="B17" s="100"/>
      <c r="C17" s="156" t="s">
        <v>129</v>
      </c>
      <c r="D17" s="156"/>
      <c r="E17" s="156"/>
      <c r="F17" s="156"/>
      <c r="G17" s="156"/>
      <c r="H17" s="156"/>
      <c r="I17" s="156"/>
      <c r="J17" s="156"/>
      <c r="K17" s="156"/>
      <c r="L17" s="156"/>
      <c r="M17" s="156"/>
      <c r="N17" s="156"/>
      <c r="O17" s="156"/>
      <c r="P17" s="156"/>
      <c r="Q17" s="156"/>
      <c r="R17" s="156"/>
      <c r="S17" s="156"/>
      <c r="T17" s="157"/>
      <c r="U17" s="100"/>
    </row>
    <row r="18" spans="1:22" s="55" customFormat="1" ht="21" x14ac:dyDescent="0.35">
      <c r="A18" s="56"/>
      <c r="B18" s="100"/>
      <c r="C18" s="101" t="s">
        <v>130</v>
      </c>
      <c r="D18" s="15"/>
      <c r="E18" s="15"/>
      <c r="F18" s="15"/>
      <c r="G18" s="15"/>
      <c r="H18" s="15"/>
      <c r="I18" s="15"/>
      <c r="J18" s="15"/>
      <c r="K18" s="15"/>
      <c r="L18" s="15"/>
      <c r="M18" s="15"/>
      <c r="N18" s="15"/>
      <c r="O18" s="15"/>
      <c r="P18" s="15"/>
      <c r="Q18" s="15"/>
      <c r="R18" s="15"/>
      <c r="S18" s="15"/>
      <c r="T18" s="15"/>
      <c r="U18" s="100"/>
    </row>
    <row r="19" spans="1:22" s="55" customFormat="1" ht="58.5" customHeight="1" x14ac:dyDescent="0.35">
      <c r="A19" s="56"/>
      <c r="B19" s="100"/>
      <c r="C19" s="156" t="s">
        <v>185</v>
      </c>
      <c r="D19" s="156"/>
      <c r="E19" s="156"/>
      <c r="F19" s="156"/>
      <c r="G19" s="156"/>
      <c r="H19" s="156"/>
      <c r="I19" s="156"/>
      <c r="J19" s="156"/>
      <c r="K19" s="156"/>
      <c r="L19" s="156"/>
      <c r="M19" s="156"/>
      <c r="N19" s="156"/>
      <c r="O19" s="156"/>
      <c r="P19" s="156"/>
      <c r="Q19" s="156"/>
      <c r="R19" s="156"/>
      <c r="S19" s="156"/>
      <c r="T19" s="157"/>
      <c r="U19" s="100"/>
    </row>
    <row r="20" spans="1:22" s="55" customFormat="1" ht="119.25" customHeight="1" x14ac:dyDescent="0.35">
      <c r="A20" s="56"/>
      <c r="B20" s="100"/>
      <c r="C20" s="156" t="s">
        <v>154</v>
      </c>
      <c r="D20" s="156"/>
      <c r="E20" s="156"/>
      <c r="F20" s="156"/>
      <c r="G20" s="156"/>
      <c r="H20" s="156"/>
      <c r="I20" s="156"/>
      <c r="J20" s="156"/>
      <c r="K20" s="156"/>
      <c r="L20" s="156"/>
      <c r="M20" s="156"/>
      <c r="N20" s="156"/>
      <c r="O20" s="156"/>
      <c r="P20" s="156"/>
      <c r="Q20" s="156"/>
      <c r="R20" s="156"/>
      <c r="S20" s="156"/>
      <c r="T20" s="157"/>
      <c r="U20" s="100"/>
    </row>
    <row r="21" spans="1:22" s="55" customFormat="1" ht="23.25" customHeight="1" x14ac:dyDescent="0.35">
      <c r="A21" s="56"/>
      <c r="B21" s="100"/>
      <c r="C21" s="156" t="s">
        <v>156</v>
      </c>
      <c r="D21" s="156"/>
      <c r="E21" s="156"/>
      <c r="F21" s="156"/>
      <c r="G21" s="156"/>
      <c r="H21" s="156"/>
      <c r="I21" s="156"/>
      <c r="J21" s="156"/>
      <c r="K21" s="156"/>
      <c r="L21" s="156"/>
      <c r="M21" s="156"/>
      <c r="N21" s="156"/>
      <c r="O21" s="156"/>
      <c r="P21" s="156"/>
      <c r="Q21" s="156"/>
      <c r="R21" s="156"/>
      <c r="S21" s="156"/>
      <c r="T21" s="157"/>
      <c r="U21" s="100"/>
    </row>
    <row r="22" spans="1:22" s="55" customFormat="1" ht="23.25" customHeight="1" x14ac:dyDescent="0.35">
      <c r="A22" s="56"/>
      <c r="B22" s="100"/>
      <c r="C22" s="156" t="s">
        <v>155</v>
      </c>
      <c r="D22" s="156"/>
      <c r="E22" s="156"/>
      <c r="F22" s="156"/>
      <c r="G22" s="156"/>
      <c r="H22" s="156"/>
      <c r="I22" s="156"/>
      <c r="J22" s="156"/>
      <c r="K22" s="156"/>
      <c r="L22" s="156"/>
      <c r="M22" s="156"/>
      <c r="N22" s="156"/>
      <c r="O22" s="156"/>
      <c r="P22" s="156"/>
      <c r="Q22" s="156"/>
      <c r="R22" s="156"/>
      <c r="S22" s="156"/>
      <c r="T22" s="157"/>
      <c r="U22" s="100"/>
    </row>
    <row r="23" spans="1:22" s="55" customFormat="1" ht="40.5" customHeight="1" x14ac:dyDescent="0.35">
      <c r="A23" s="56"/>
      <c r="B23" s="100"/>
      <c r="C23" s="156" t="s">
        <v>167</v>
      </c>
      <c r="D23" s="156"/>
      <c r="E23" s="156"/>
      <c r="F23" s="156"/>
      <c r="G23" s="156"/>
      <c r="H23" s="156"/>
      <c r="I23" s="156"/>
      <c r="J23" s="156"/>
      <c r="K23" s="156"/>
      <c r="L23" s="156"/>
      <c r="M23" s="156"/>
      <c r="N23" s="156"/>
      <c r="O23" s="156"/>
      <c r="P23" s="156"/>
      <c r="Q23" s="156"/>
      <c r="R23" s="156"/>
      <c r="S23" s="156"/>
      <c r="T23" s="157"/>
      <c r="U23" s="100"/>
    </row>
    <row r="24" spans="1:22" s="55" customFormat="1" ht="97.5" customHeight="1" x14ac:dyDescent="0.35">
      <c r="A24" s="56"/>
      <c r="B24" s="100"/>
      <c r="C24" s="156" t="s">
        <v>168</v>
      </c>
      <c r="D24" s="156"/>
      <c r="E24" s="156"/>
      <c r="F24" s="156"/>
      <c r="G24" s="156"/>
      <c r="H24" s="156"/>
      <c r="I24" s="156"/>
      <c r="J24" s="156"/>
      <c r="K24" s="156"/>
      <c r="L24" s="156"/>
      <c r="M24" s="156"/>
      <c r="N24" s="156"/>
      <c r="O24" s="156"/>
      <c r="P24" s="156"/>
      <c r="Q24" s="156"/>
      <c r="R24" s="156"/>
      <c r="S24" s="15"/>
      <c r="T24" s="15"/>
      <c r="U24" s="100"/>
      <c r="V24" s="40"/>
    </row>
    <row r="25" spans="1:22" s="55" customFormat="1" ht="33" customHeight="1" x14ac:dyDescent="0.35">
      <c r="A25" s="56"/>
      <c r="B25" s="100"/>
      <c r="C25" s="164" t="s">
        <v>169</v>
      </c>
      <c r="D25" s="164"/>
      <c r="E25" s="164"/>
      <c r="F25" s="164"/>
      <c r="G25" s="164"/>
      <c r="H25" s="164"/>
      <c r="I25" s="164"/>
      <c r="J25" s="164"/>
      <c r="K25" s="164"/>
      <c r="L25" s="164"/>
      <c r="M25" s="164"/>
      <c r="N25" s="164"/>
      <c r="O25" s="164"/>
      <c r="P25" s="164"/>
      <c r="Q25" s="164"/>
      <c r="R25" s="164"/>
      <c r="S25" s="164"/>
      <c r="T25" s="165"/>
      <c r="U25" s="100"/>
    </row>
    <row r="26" spans="1:22" s="55" customFormat="1" ht="35.25" customHeight="1" x14ac:dyDescent="0.35">
      <c r="A26" s="56"/>
      <c r="B26" s="100"/>
      <c r="C26" s="156" t="s">
        <v>131</v>
      </c>
      <c r="D26" s="156"/>
      <c r="E26" s="156"/>
      <c r="F26" s="156"/>
      <c r="G26" s="156"/>
      <c r="H26" s="156"/>
      <c r="I26" s="156"/>
      <c r="J26" s="156"/>
      <c r="K26" s="156"/>
      <c r="L26" s="156"/>
      <c r="M26" s="156"/>
      <c r="N26" s="156"/>
      <c r="O26" s="156"/>
      <c r="P26" s="156"/>
      <c r="Q26" s="156"/>
      <c r="R26" s="156"/>
      <c r="S26" s="156"/>
      <c r="T26" s="157"/>
      <c r="U26" s="100"/>
    </row>
    <row r="27" spans="1:22" s="55" customFormat="1" ht="21" x14ac:dyDescent="0.35">
      <c r="A27" s="56"/>
      <c r="B27" s="109" t="s">
        <v>20</v>
      </c>
      <c r="C27" s="101"/>
      <c r="D27" s="15"/>
      <c r="E27" s="15"/>
      <c r="F27" s="15"/>
      <c r="G27" s="15"/>
      <c r="H27" s="15"/>
      <c r="I27" s="15"/>
      <c r="J27" s="15"/>
      <c r="K27" s="15"/>
      <c r="L27" s="15"/>
      <c r="M27" s="15"/>
      <c r="N27" s="15"/>
      <c r="O27" s="15"/>
      <c r="P27" s="15"/>
      <c r="Q27" s="15"/>
      <c r="R27" s="15"/>
      <c r="S27" s="15"/>
      <c r="T27" s="15"/>
      <c r="U27" s="100"/>
    </row>
    <row r="28" spans="1:22" s="55" customFormat="1" ht="42.75" customHeight="1" x14ac:dyDescent="0.35">
      <c r="A28" s="56"/>
      <c r="B28" s="100"/>
      <c r="C28" s="156" t="s">
        <v>103</v>
      </c>
      <c r="D28" s="156"/>
      <c r="E28" s="156"/>
      <c r="F28" s="156"/>
      <c r="G28" s="156"/>
      <c r="H28" s="156"/>
      <c r="I28" s="156"/>
      <c r="J28" s="156"/>
      <c r="K28" s="156"/>
      <c r="L28" s="156"/>
      <c r="M28" s="156"/>
      <c r="N28" s="156"/>
      <c r="O28" s="156"/>
      <c r="P28" s="156"/>
      <c r="Q28" s="156"/>
      <c r="R28" s="156"/>
      <c r="S28" s="15"/>
      <c r="T28" s="15"/>
      <c r="U28" s="100"/>
    </row>
    <row r="29" spans="1:22" s="55" customFormat="1" ht="21" x14ac:dyDescent="0.35">
      <c r="A29" s="56"/>
      <c r="B29" s="100"/>
      <c r="C29" s="101" t="s">
        <v>102</v>
      </c>
      <c r="D29" s="15"/>
      <c r="E29" s="15"/>
      <c r="F29" s="15"/>
      <c r="G29" s="15"/>
      <c r="H29" s="15"/>
      <c r="I29" s="15"/>
      <c r="J29" s="15"/>
      <c r="K29" s="15"/>
      <c r="L29" s="15"/>
      <c r="M29" s="15"/>
      <c r="N29" s="15"/>
      <c r="O29" s="15"/>
      <c r="P29" s="15"/>
      <c r="Q29" s="15"/>
      <c r="R29" s="15"/>
      <c r="S29" s="15"/>
      <c r="T29" s="15"/>
      <c r="U29" s="100"/>
    </row>
    <row r="30" spans="1:22" s="55" customFormat="1" ht="93" customHeight="1" x14ac:dyDescent="0.35">
      <c r="A30" s="56"/>
      <c r="B30" s="100"/>
      <c r="C30" s="156" t="s">
        <v>170</v>
      </c>
      <c r="D30" s="156"/>
      <c r="E30" s="156"/>
      <c r="F30" s="156"/>
      <c r="G30" s="156"/>
      <c r="H30" s="156"/>
      <c r="I30" s="156"/>
      <c r="J30" s="156"/>
      <c r="K30" s="156"/>
      <c r="L30" s="156"/>
      <c r="M30" s="156"/>
      <c r="N30" s="156"/>
      <c r="O30" s="156"/>
      <c r="P30" s="156"/>
      <c r="Q30" s="156"/>
      <c r="R30" s="156"/>
      <c r="S30" s="15"/>
      <c r="T30" s="15"/>
      <c r="U30" s="100"/>
    </row>
    <row r="31" spans="1:22" s="55" customFormat="1" ht="21" x14ac:dyDescent="0.35">
      <c r="A31" s="56"/>
      <c r="B31" s="100"/>
      <c r="C31" s="101" t="s">
        <v>176</v>
      </c>
      <c r="D31" s="15"/>
      <c r="E31" s="15"/>
      <c r="F31" s="15"/>
      <c r="G31" s="15"/>
      <c r="H31" s="15"/>
      <c r="I31" s="15"/>
      <c r="J31" s="15"/>
      <c r="K31" s="15"/>
      <c r="L31" s="15"/>
      <c r="M31" s="15"/>
      <c r="N31" s="15"/>
      <c r="O31" s="15"/>
      <c r="P31" s="15"/>
      <c r="Q31" s="15"/>
      <c r="R31" s="15"/>
      <c r="S31" s="15"/>
      <c r="T31" s="15"/>
      <c r="U31" s="100"/>
    </row>
    <row r="32" spans="1:22" s="55" customFormat="1" ht="21" x14ac:dyDescent="0.35">
      <c r="A32" s="56"/>
      <c r="B32" s="100"/>
      <c r="C32" s="101" t="s">
        <v>124</v>
      </c>
      <c r="D32" s="15"/>
      <c r="E32" s="15"/>
      <c r="F32" s="15"/>
      <c r="G32" s="15"/>
      <c r="H32" s="15"/>
      <c r="I32" s="15"/>
      <c r="J32" s="15"/>
      <c r="K32" s="15"/>
      <c r="L32" s="15"/>
      <c r="M32" s="15"/>
      <c r="N32" s="15"/>
      <c r="O32" s="15"/>
      <c r="P32" s="15"/>
      <c r="Q32" s="15"/>
      <c r="R32" s="15"/>
      <c r="S32" s="15"/>
      <c r="T32" s="15"/>
      <c r="U32" s="100"/>
    </row>
    <row r="33" spans="1:21" s="55" customFormat="1" ht="21" x14ac:dyDescent="0.35">
      <c r="A33" s="56"/>
      <c r="B33" s="109" t="s">
        <v>104</v>
      </c>
      <c r="C33" s="101"/>
      <c r="D33" s="15"/>
      <c r="E33" s="15"/>
      <c r="F33" s="15"/>
      <c r="G33" s="15"/>
      <c r="H33" s="15"/>
      <c r="I33" s="15"/>
      <c r="J33" s="15"/>
      <c r="K33" s="15"/>
      <c r="L33" s="15"/>
      <c r="M33" s="15"/>
      <c r="N33" s="15"/>
      <c r="O33" s="15"/>
      <c r="P33" s="15"/>
      <c r="Q33" s="15"/>
      <c r="R33" s="15"/>
      <c r="S33" s="15"/>
      <c r="T33" s="15"/>
      <c r="U33" s="100"/>
    </row>
    <row r="34" spans="1:21" s="55" customFormat="1" ht="21" x14ac:dyDescent="0.35">
      <c r="A34" s="56"/>
      <c r="B34" s="109"/>
      <c r="C34" s="101" t="s">
        <v>123</v>
      </c>
      <c r="D34" s="15"/>
      <c r="E34" s="15"/>
      <c r="F34" s="15"/>
      <c r="G34" s="15"/>
      <c r="H34" s="15"/>
      <c r="I34" s="15"/>
      <c r="J34" s="15"/>
      <c r="K34" s="15"/>
      <c r="L34" s="15"/>
      <c r="M34" s="15"/>
      <c r="N34" s="15"/>
      <c r="O34" s="15"/>
      <c r="P34" s="15"/>
      <c r="Q34" s="15"/>
      <c r="R34" s="15"/>
      <c r="S34" s="15"/>
      <c r="T34" s="15"/>
      <c r="U34" s="100"/>
    </row>
    <row r="35" spans="1:21" s="55" customFormat="1" ht="21" x14ac:dyDescent="0.35">
      <c r="A35" s="56"/>
      <c r="B35" s="100"/>
      <c r="C35" s="101" t="s">
        <v>105</v>
      </c>
      <c r="D35" s="15"/>
      <c r="E35" s="15"/>
      <c r="F35" s="15"/>
      <c r="G35" s="15"/>
      <c r="H35" s="15"/>
      <c r="I35" s="15"/>
      <c r="J35" s="15"/>
      <c r="K35" s="15"/>
      <c r="L35" s="15"/>
      <c r="M35" s="15"/>
      <c r="N35" s="15"/>
      <c r="O35" s="15"/>
      <c r="P35" s="15"/>
      <c r="Q35" s="15"/>
      <c r="R35" s="15"/>
      <c r="S35" s="15"/>
      <c r="T35" s="15"/>
      <c r="U35" s="100"/>
    </row>
    <row r="36" spans="1:21" s="55" customFormat="1" ht="38.25" customHeight="1" x14ac:dyDescent="0.35">
      <c r="A36" s="56"/>
      <c r="B36" s="100"/>
      <c r="C36" s="156" t="s">
        <v>106</v>
      </c>
      <c r="D36" s="156"/>
      <c r="E36" s="156"/>
      <c r="F36" s="156"/>
      <c r="G36" s="156"/>
      <c r="H36" s="156"/>
      <c r="I36" s="156"/>
      <c r="J36" s="156"/>
      <c r="K36" s="156"/>
      <c r="L36" s="156"/>
      <c r="M36" s="156"/>
      <c r="N36" s="156"/>
      <c r="O36" s="156"/>
      <c r="P36" s="156"/>
      <c r="Q36" s="156"/>
      <c r="R36" s="156"/>
      <c r="S36" s="156"/>
      <c r="T36" s="157"/>
      <c r="U36" s="100"/>
    </row>
    <row r="37" spans="1:21" s="55" customFormat="1" ht="21" x14ac:dyDescent="0.35">
      <c r="A37" s="56"/>
      <c r="B37" s="100"/>
      <c r="C37" s="101" t="s">
        <v>107</v>
      </c>
      <c r="D37" s="15"/>
      <c r="E37" s="15"/>
      <c r="F37" s="15"/>
      <c r="G37" s="15"/>
      <c r="H37" s="15"/>
      <c r="I37" s="15"/>
      <c r="J37" s="15"/>
      <c r="K37" s="15"/>
      <c r="L37" s="15"/>
      <c r="M37" s="15"/>
      <c r="N37" s="15"/>
      <c r="O37" s="15"/>
      <c r="P37" s="15"/>
      <c r="Q37" s="15"/>
      <c r="R37" s="15"/>
      <c r="S37" s="15"/>
      <c r="T37" s="15"/>
      <c r="U37" s="100"/>
    </row>
    <row r="38" spans="1:21" s="55" customFormat="1" ht="21" x14ac:dyDescent="0.35">
      <c r="A38" s="56"/>
      <c r="B38" s="100"/>
      <c r="C38" s="101" t="s">
        <v>108</v>
      </c>
      <c r="D38" s="15"/>
      <c r="E38" s="15"/>
      <c r="F38" s="15"/>
      <c r="G38" s="15"/>
      <c r="H38" s="15"/>
      <c r="I38" s="15"/>
      <c r="J38" s="15"/>
      <c r="K38" s="15"/>
      <c r="L38" s="15"/>
      <c r="M38" s="15"/>
      <c r="N38" s="15"/>
      <c r="O38" s="15"/>
      <c r="P38" s="15"/>
      <c r="Q38" s="15"/>
      <c r="R38" s="15"/>
      <c r="S38" s="15"/>
      <c r="T38" s="15"/>
      <c r="U38" s="100"/>
    </row>
    <row r="39" spans="1:21" s="55" customFormat="1" ht="37.5" customHeight="1" x14ac:dyDescent="0.35">
      <c r="A39" s="56"/>
      <c r="B39" s="100"/>
      <c r="C39" s="156" t="s">
        <v>171</v>
      </c>
      <c r="D39" s="156"/>
      <c r="E39" s="156"/>
      <c r="F39" s="156"/>
      <c r="G39" s="156"/>
      <c r="H39" s="156"/>
      <c r="I39" s="156"/>
      <c r="J39" s="156"/>
      <c r="K39" s="156"/>
      <c r="L39" s="156"/>
      <c r="M39" s="156"/>
      <c r="N39" s="156"/>
      <c r="O39" s="156"/>
      <c r="P39" s="156"/>
      <c r="Q39" s="156"/>
      <c r="R39" s="156"/>
      <c r="S39" s="156"/>
      <c r="T39" s="157"/>
      <c r="U39" s="100"/>
    </row>
    <row r="40" spans="1:21" s="55" customFormat="1" ht="38.25" customHeight="1" x14ac:dyDescent="0.35">
      <c r="A40" s="56"/>
      <c r="B40" s="100"/>
      <c r="C40" s="156" t="s">
        <v>184</v>
      </c>
      <c r="D40" s="156"/>
      <c r="E40" s="156"/>
      <c r="F40" s="156"/>
      <c r="G40" s="156"/>
      <c r="H40" s="156"/>
      <c r="I40" s="156"/>
      <c r="J40" s="156"/>
      <c r="K40" s="156"/>
      <c r="L40" s="156"/>
      <c r="M40" s="156"/>
      <c r="N40" s="156"/>
      <c r="O40" s="156"/>
      <c r="P40" s="156"/>
      <c r="Q40" s="156"/>
      <c r="R40" s="156"/>
      <c r="S40" s="156"/>
      <c r="T40" s="157"/>
      <c r="U40" s="100"/>
    </row>
    <row r="41" spans="1:21" s="55" customFormat="1" ht="21" x14ac:dyDescent="0.35">
      <c r="A41" s="56"/>
      <c r="B41" s="100"/>
      <c r="C41" s="101" t="s">
        <v>183</v>
      </c>
      <c r="D41" s="15"/>
      <c r="E41" s="15"/>
      <c r="F41" s="15"/>
      <c r="G41" s="15"/>
      <c r="H41" s="15"/>
      <c r="I41" s="15"/>
      <c r="J41" s="15"/>
      <c r="K41" s="15"/>
      <c r="L41" s="15"/>
      <c r="M41" s="15"/>
      <c r="N41" s="15"/>
      <c r="O41" s="15"/>
      <c r="P41" s="15"/>
      <c r="Q41" s="15"/>
      <c r="R41" s="15"/>
      <c r="S41" s="15"/>
      <c r="T41" s="15"/>
      <c r="U41" s="100"/>
    </row>
    <row r="42" spans="1:21" s="55" customFormat="1" ht="21" x14ac:dyDescent="0.35">
      <c r="A42" s="56"/>
      <c r="B42" s="102"/>
      <c r="C42" s="103" t="s">
        <v>182</v>
      </c>
      <c r="D42" s="104"/>
      <c r="E42" s="104"/>
      <c r="F42" s="104"/>
      <c r="G42" s="104"/>
      <c r="H42" s="104"/>
      <c r="I42" s="104"/>
      <c r="J42" s="104"/>
      <c r="K42" s="104"/>
      <c r="L42" s="104"/>
      <c r="M42" s="104"/>
      <c r="N42" s="104"/>
      <c r="O42" s="104"/>
      <c r="P42" s="104"/>
      <c r="Q42" s="104"/>
      <c r="R42" s="104"/>
      <c r="S42" s="104"/>
      <c r="T42" s="104"/>
      <c r="U42" s="100"/>
    </row>
    <row r="43" spans="1:21" s="55" customFormat="1" ht="21" x14ac:dyDescent="0.35">
      <c r="A43" s="56"/>
      <c r="B43" s="15"/>
      <c r="C43" s="101"/>
      <c r="D43" s="15"/>
      <c r="E43" s="15"/>
      <c r="F43" s="15"/>
      <c r="G43" s="15"/>
      <c r="H43" s="15"/>
      <c r="I43" s="15"/>
      <c r="J43" s="15"/>
      <c r="K43" s="15"/>
      <c r="L43" s="15"/>
      <c r="M43" s="15"/>
      <c r="N43" s="15"/>
      <c r="O43" s="15"/>
      <c r="P43" s="15"/>
      <c r="Q43" s="15"/>
      <c r="R43" s="15"/>
      <c r="S43" s="15"/>
      <c r="T43" s="15"/>
      <c r="U43" s="15"/>
    </row>
    <row r="44" spans="1:21" s="55" customFormat="1" ht="18.75" x14ac:dyDescent="0.3">
      <c r="A44" s="54">
        <v>2</v>
      </c>
      <c r="B44" s="107" t="s">
        <v>111</v>
      </c>
      <c r="C44" s="107"/>
      <c r="D44" s="107"/>
      <c r="E44" s="107"/>
      <c r="F44" s="107"/>
    </row>
    <row r="45" spans="1:21" s="55" customFormat="1" ht="18.75" x14ac:dyDescent="0.3">
      <c r="A45" s="54"/>
      <c r="B45" s="110"/>
      <c r="C45" s="111" t="s">
        <v>112</v>
      </c>
      <c r="D45" s="99"/>
      <c r="E45" s="99"/>
      <c r="F45" s="99"/>
      <c r="G45" s="99"/>
      <c r="H45" s="99"/>
      <c r="I45" s="99"/>
      <c r="J45" s="99"/>
      <c r="K45" s="99"/>
      <c r="L45" s="99"/>
      <c r="M45" s="99"/>
      <c r="N45" s="99"/>
      <c r="O45" s="99"/>
      <c r="P45" s="99"/>
      <c r="Q45" s="99"/>
      <c r="R45" s="99"/>
      <c r="S45" s="99"/>
      <c r="T45" s="99"/>
      <c r="U45" s="100"/>
    </row>
    <row r="46" spans="1:21" s="55" customFormat="1" ht="39" customHeight="1" x14ac:dyDescent="0.3">
      <c r="A46" s="54"/>
      <c r="B46" s="100"/>
      <c r="C46" s="156" t="s">
        <v>113</v>
      </c>
      <c r="D46" s="156"/>
      <c r="E46" s="156"/>
      <c r="F46" s="156"/>
      <c r="G46" s="156"/>
      <c r="H46" s="156"/>
      <c r="I46" s="156"/>
      <c r="J46" s="156"/>
      <c r="K46" s="156"/>
      <c r="L46" s="156"/>
      <c r="M46" s="156"/>
      <c r="N46" s="156"/>
      <c r="O46" s="156"/>
      <c r="P46" s="156"/>
      <c r="Q46" s="156"/>
      <c r="R46" s="156"/>
      <c r="S46" s="156"/>
      <c r="T46" s="157"/>
      <c r="U46" s="100"/>
    </row>
    <row r="47" spans="1:21" s="55" customFormat="1" ht="36" customHeight="1" x14ac:dyDescent="0.3">
      <c r="A47" s="54"/>
      <c r="B47" s="100"/>
      <c r="C47" s="156" t="s">
        <v>114</v>
      </c>
      <c r="D47" s="156"/>
      <c r="E47" s="156"/>
      <c r="F47" s="156"/>
      <c r="G47" s="156"/>
      <c r="H47" s="156"/>
      <c r="I47" s="156"/>
      <c r="J47" s="156"/>
      <c r="K47" s="156"/>
      <c r="L47" s="156"/>
      <c r="M47" s="156"/>
      <c r="N47" s="156"/>
      <c r="O47" s="156"/>
      <c r="P47" s="156"/>
      <c r="Q47" s="156"/>
      <c r="R47" s="156"/>
      <c r="S47" s="156"/>
      <c r="T47" s="157"/>
      <c r="U47" s="100"/>
    </row>
    <row r="48" spans="1:21" s="55" customFormat="1" ht="39.75" customHeight="1" x14ac:dyDescent="0.3">
      <c r="A48" s="54"/>
      <c r="B48" s="100"/>
      <c r="C48" s="156" t="s">
        <v>115</v>
      </c>
      <c r="D48" s="156"/>
      <c r="E48" s="156"/>
      <c r="F48" s="156"/>
      <c r="G48" s="156"/>
      <c r="H48" s="156"/>
      <c r="I48" s="156"/>
      <c r="J48" s="156"/>
      <c r="K48" s="156"/>
      <c r="L48" s="156"/>
      <c r="M48" s="156"/>
      <c r="N48" s="156"/>
      <c r="O48" s="156"/>
      <c r="P48" s="156"/>
      <c r="Q48" s="156"/>
      <c r="R48" s="156"/>
      <c r="S48" s="156"/>
      <c r="T48" s="157"/>
      <c r="U48" s="100"/>
    </row>
    <row r="49" spans="1:21" s="55" customFormat="1" ht="116.25" customHeight="1" x14ac:dyDescent="0.3">
      <c r="A49" s="54"/>
      <c r="B49" s="102"/>
      <c r="C49" s="158" t="s">
        <v>172</v>
      </c>
      <c r="D49" s="158"/>
      <c r="E49" s="158"/>
      <c r="F49" s="158"/>
      <c r="G49" s="158"/>
      <c r="H49" s="158"/>
      <c r="I49" s="158"/>
      <c r="J49" s="158"/>
      <c r="K49" s="158"/>
      <c r="L49" s="158"/>
      <c r="M49" s="158"/>
      <c r="N49" s="158"/>
      <c r="O49" s="158"/>
      <c r="P49" s="158"/>
      <c r="Q49" s="158"/>
      <c r="R49" s="158"/>
      <c r="S49" s="158"/>
      <c r="T49" s="159"/>
      <c r="U49" s="100"/>
    </row>
    <row r="50" spans="1:21" s="55" customFormat="1" ht="25.5" customHeight="1" x14ac:dyDescent="0.3">
      <c r="A50" s="54"/>
      <c r="B50" s="15"/>
      <c r="C50" s="112"/>
      <c r="D50" s="112"/>
      <c r="E50" s="112"/>
      <c r="F50" s="112"/>
      <c r="G50" s="112"/>
      <c r="H50" s="112"/>
      <c r="I50" s="112"/>
      <c r="J50" s="112"/>
      <c r="K50" s="112"/>
      <c r="L50" s="112"/>
      <c r="M50" s="112"/>
      <c r="N50" s="112"/>
      <c r="O50" s="112"/>
      <c r="P50" s="112"/>
      <c r="Q50" s="112"/>
      <c r="R50" s="112"/>
      <c r="S50" s="112"/>
      <c r="T50" s="112"/>
      <c r="U50" s="15"/>
    </row>
    <row r="51" spans="1:21" s="55" customFormat="1" ht="18.75" x14ac:dyDescent="0.3">
      <c r="A51" s="54">
        <v>3</v>
      </c>
      <c r="B51" s="108" t="s">
        <v>116</v>
      </c>
      <c r="C51" s="108"/>
      <c r="D51" s="108"/>
      <c r="E51" s="108"/>
      <c r="F51" s="108"/>
      <c r="G51" s="108"/>
    </row>
    <row r="52" spans="1:21" s="55" customFormat="1" ht="18.75" x14ac:dyDescent="0.3">
      <c r="A52" s="54"/>
      <c r="B52" s="110"/>
      <c r="C52" s="111" t="s">
        <v>112</v>
      </c>
      <c r="D52" s="99"/>
      <c r="E52" s="99"/>
      <c r="F52" s="99"/>
      <c r="G52" s="99"/>
      <c r="H52" s="99"/>
      <c r="I52" s="99"/>
      <c r="J52" s="99"/>
      <c r="K52" s="99"/>
      <c r="L52" s="99"/>
      <c r="M52" s="99"/>
      <c r="N52" s="99"/>
      <c r="O52" s="99"/>
      <c r="P52" s="99"/>
      <c r="Q52" s="99"/>
      <c r="R52" s="99"/>
      <c r="S52" s="99"/>
      <c r="T52" s="99"/>
      <c r="U52" s="100"/>
    </row>
    <row r="53" spans="1:21" s="55" customFormat="1" ht="18.75" x14ac:dyDescent="0.3">
      <c r="A53" s="54"/>
      <c r="B53" s="100"/>
      <c r="C53" s="101" t="s">
        <v>117</v>
      </c>
      <c r="D53" s="15"/>
      <c r="E53" s="15"/>
      <c r="F53" s="15"/>
      <c r="G53" s="15"/>
      <c r="H53" s="15"/>
      <c r="I53" s="15"/>
      <c r="J53" s="15"/>
      <c r="K53" s="15"/>
      <c r="L53" s="15"/>
      <c r="M53" s="15"/>
      <c r="N53" s="15"/>
      <c r="O53" s="15"/>
      <c r="P53" s="15"/>
      <c r="Q53" s="15"/>
      <c r="R53" s="15"/>
      <c r="S53" s="15"/>
      <c r="T53" s="15"/>
      <c r="U53" s="100"/>
    </row>
    <row r="54" spans="1:21" s="55" customFormat="1" ht="39" customHeight="1" x14ac:dyDescent="0.3">
      <c r="A54" s="54"/>
      <c r="B54" s="100"/>
      <c r="C54" s="164" t="s">
        <v>173</v>
      </c>
      <c r="D54" s="164"/>
      <c r="E54" s="164"/>
      <c r="F54" s="164"/>
      <c r="G54" s="164"/>
      <c r="H54" s="164"/>
      <c r="I54" s="164"/>
      <c r="J54" s="164"/>
      <c r="K54" s="164"/>
      <c r="L54" s="164"/>
      <c r="M54" s="164"/>
      <c r="N54" s="164"/>
      <c r="O54" s="164"/>
      <c r="P54" s="164"/>
      <c r="Q54" s="164"/>
      <c r="R54" s="164"/>
      <c r="S54" s="164"/>
      <c r="T54" s="165"/>
      <c r="U54" s="100"/>
    </row>
    <row r="55" spans="1:21" s="55" customFormat="1" ht="42" customHeight="1" x14ac:dyDescent="0.3">
      <c r="A55" s="54"/>
      <c r="B55" s="100"/>
      <c r="C55" s="156" t="s">
        <v>174</v>
      </c>
      <c r="D55" s="156"/>
      <c r="E55" s="156"/>
      <c r="F55" s="156"/>
      <c r="G55" s="156"/>
      <c r="H55" s="156"/>
      <c r="I55" s="156"/>
      <c r="J55" s="156"/>
      <c r="K55" s="156"/>
      <c r="L55" s="156"/>
      <c r="M55" s="156"/>
      <c r="N55" s="156"/>
      <c r="O55" s="156"/>
      <c r="P55" s="156"/>
      <c r="Q55" s="156"/>
      <c r="R55" s="156"/>
      <c r="S55" s="156"/>
      <c r="T55" s="157"/>
      <c r="U55" s="100"/>
    </row>
    <row r="56" spans="1:21" s="55" customFormat="1" ht="18" customHeight="1" x14ac:dyDescent="0.3">
      <c r="A56" s="54"/>
      <c r="B56" s="100"/>
      <c r="C56" s="156" t="s">
        <v>118</v>
      </c>
      <c r="D56" s="156"/>
      <c r="E56" s="156"/>
      <c r="F56" s="156"/>
      <c r="G56" s="156"/>
      <c r="H56" s="156"/>
      <c r="I56" s="156"/>
      <c r="J56" s="156"/>
      <c r="K56" s="156"/>
      <c r="L56" s="156"/>
      <c r="M56" s="156"/>
      <c r="N56" s="156"/>
      <c r="O56" s="156"/>
      <c r="P56" s="156"/>
      <c r="Q56" s="156"/>
      <c r="R56" s="156"/>
      <c r="S56" s="156"/>
      <c r="T56" s="15"/>
      <c r="U56" s="100"/>
    </row>
    <row r="57" spans="1:21" s="55" customFormat="1" ht="42" customHeight="1" x14ac:dyDescent="0.3">
      <c r="A57" s="54"/>
      <c r="B57" s="100"/>
      <c r="C57" s="156" t="s">
        <v>121</v>
      </c>
      <c r="D57" s="156"/>
      <c r="E57" s="156"/>
      <c r="F57" s="156"/>
      <c r="G57" s="156"/>
      <c r="H57" s="156"/>
      <c r="I57" s="156"/>
      <c r="J57" s="156"/>
      <c r="K57" s="156"/>
      <c r="L57" s="156"/>
      <c r="M57" s="156"/>
      <c r="N57" s="156"/>
      <c r="O57" s="156"/>
      <c r="P57" s="156"/>
      <c r="Q57" s="156"/>
      <c r="R57" s="156"/>
      <c r="S57" s="156"/>
      <c r="T57" s="157"/>
      <c r="U57" s="100"/>
    </row>
    <row r="58" spans="1:21" s="55" customFormat="1" ht="42" customHeight="1" x14ac:dyDescent="0.3">
      <c r="A58" s="54"/>
      <c r="B58" s="100"/>
      <c r="C58" s="156" t="s">
        <v>122</v>
      </c>
      <c r="D58" s="156"/>
      <c r="E58" s="156"/>
      <c r="F58" s="156"/>
      <c r="G58" s="156"/>
      <c r="H58" s="156"/>
      <c r="I58" s="156"/>
      <c r="J58" s="156"/>
      <c r="K58" s="156"/>
      <c r="L58" s="156"/>
      <c r="M58" s="156"/>
      <c r="N58" s="156"/>
      <c r="O58" s="156"/>
      <c r="P58" s="156"/>
      <c r="Q58" s="156"/>
      <c r="R58" s="156"/>
      <c r="S58" s="156"/>
      <c r="T58" s="157"/>
      <c r="U58" s="100"/>
    </row>
    <row r="59" spans="1:21" s="55" customFormat="1" ht="42" customHeight="1" x14ac:dyDescent="0.3">
      <c r="A59" s="54"/>
      <c r="B59" s="100"/>
      <c r="C59" s="156" t="s">
        <v>119</v>
      </c>
      <c r="D59" s="156"/>
      <c r="E59" s="156"/>
      <c r="F59" s="156"/>
      <c r="G59" s="156"/>
      <c r="H59" s="156"/>
      <c r="I59" s="156"/>
      <c r="J59" s="156"/>
      <c r="K59" s="156"/>
      <c r="L59" s="156"/>
      <c r="M59" s="156"/>
      <c r="N59" s="156"/>
      <c r="O59" s="156"/>
      <c r="P59" s="156"/>
      <c r="Q59" s="156"/>
      <c r="R59" s="156"/>
      <c r="S59" s="156"/>
      <c r="T59" s="157"/>
      <c r="U59" s="100"/>
    </row>
    <row r="60" spans="1:21" s="55" customFormat="1" ht="42" customHeight="1" x14ac:dyDescent="0.3">
      <c r="A60" s="54"/>
      <c r="B60" s="102"/>
      <c r="C60" s="158" t="s">
        <v>120</v>
      </c>
      <c r="D60" s="158"/>
      <c r="E60" s="158"/>
      <c r="F60" s="158"/>
      <c r="G60" s="158"/>
      <c r="H60" s="158"/>
      <c r="I60" s="158"/>
      <c r="J60" s="158"/>
      <c r="K60" s="158"/>
      <c r="L60" s="158"/>
      <c r="M60" s="158"/>
      <c r="N60" s="158"/>
      <c r="O60" s="158"/>
      <c r="P60" s="158"/>
      <c r="Q60" s="158"/>
      <c r="R60" s="158"/>
      <c r="S60" s="158"/>
      <c r="T60" s="159"/>
      <c r="U60" s="100"/>
    </row>
    <row r="61" spans="1:21" s="55" customFormat="1" ht="42" customHeight="1" x14ac:dyDescent="0.3">
      <c r="A61" s="54"/>
      <c r="B61" s="15"/>
      <c r="C61" s="112"/>
      <c r="D61" s="112"/>
      <c r="E61" s="112"/>
      <c r="F61" s="112"/>
      <c r="G61" s="112"/>
      <c r="H61" s="112"/>
      <c r="I61" s="112"/>
      <c r="J61" s="112"/>
      <c r="K61" s="112"/>
      <c r="L61" s="112"/>
      <c r="M61" s="112"/>
      <c r="N61" s="112"/>
      <c r="O61" s="112"/>
      <c r="P61" s="112"/>
      <c r="Q61" s="112"/>
      <c r="R61" s="112"/>
      <c r="S61" s="112"/>
      <c r="T61" s="112"/>
      <c r="U61" s="15"/>
    </row>
    <row r="62" spans="1:21" s="52" customFormat="1" ht="36" customHeight="1" x14ac:dyDescent="0.3">
      <c r="A62" s="57">
        <v>4</v>
      </c>
      <c r="B62" s="160" t="s">
        <v>157</v>
      </c>
      <c r="C62" s="161"/>
      <c r="D62" s="161"/>
      <c r="E62" s="161"/>
      <c r="F62" s="161"/>
      <c r="G62" s="161"/>
      <c r="H62" s="161"/>
      <c r="I62" s="161"/>
      <c r="J62" s="161"/>
      <c r="K62" s="161"/>
      <c r="L62" s="161"/>
      <c r="M62" s="161"/>
      <c r="N62" s="161"/>
      <c r="O62" s="161"/>
      <c r="P62" s="161"/>
      <c r="Q62" s="161"/>
      <c r="R62" s="162"/>
    </row>
    <row r="63" spans="1:21" s="52" customFormat="1" ht="18.75" x14ac:dyDescent="0.3">
      <c r="A63" s="58"/>
      <c r="B63" s="59"/>
    </row>
    <row r="64" spans="1:21" s="52" customFormat="1" ht="21" x14ac:dyDescent="0.35">
      <c r="A64" s="60" t="s">
        <v>96</v>
      </c>
      <c r="B64" s="163" t="s">
        <v>275</v>
      </c>
      <c r="C64" s="163"/>
      <c r="D64" s="163"/>
      <c r="E64" s="163"/>
      <c r="F64" s="163"/>
      <c r="G64" s="163"/>
      <c r="H64" s="163"/>
      <c r="I64" s="163"/>
      <c r="J64" s="163"/>
      <c r="K64" s="163"/>
      <c r="L64" s="163"/>
      <c r="M64" s="163"/>
      <c r="N64" s="163"/>
      <c r="O64" s="163"/>
      <c r="P64" s="163"/>
      <c r="Q64" s="163"/>
      <c r="R64" s="163"/>
    </row>
    <row r="65" spans="1:18" s="52" customFormat="1" ht="21" x14ac:dyDescent="0.35">
      <c r="A65" s="61"/>
      <c r="B65" s="66" t="s">
        <v>97</v>
      </c>
      <c r="C65" s="62"/>
      <c r="D65" s="62"/>
      <c r="E65" s="63"/>
      <c r="F65" s="64"/>
      <c r="G65" s="64"/>
      <c r="H65" s="64"/>
      <c r="I65" s="62"/>
      <c r="J65" s="62"/>
      <c r="K65" s="62"/>
      <c r="L65" s="65"/>
      <c r="M65" s="62"/>
      <c r="N65" s="62"/>
      <c r="O65" s="62"/>
      <c r="P65" s="62"/>
      <c r="Q65" s="62"/>
      <c r="R65" s="62"/>
    </row>
    <row r="66" spans="1:18" s="1" customFormat="1" x14ac:dyDescent="0.25">
      <c r="A66" s="155" t="s">
        <v>137</v>
      </c>
      <c r="B66" s="155"/>
      <c r="C66" s="155"/>
      <c r="D66" s="155"/>
      <c r="E66" s="155"/>
      <c r="F66" s="155"/>
      <c r="G66" s="155"/>
      <c r="H66" s="155"/>
      <c r="I66" s="155"/>
      <c r="J66" s="155"/>
      <c r="K66" s="155"/>
      <c r="L66" s="155"/>
      <c r="M66" s="155"/>
      <c r="N66" s="155"/>
      <c r="O66" s="155"/>
      <c r="P66" s="155"/>
      <c r="Q66" s="155"/>
      <c r="R66" s="155"/>
    </row>
    <row r="67" spans="1:18" x14ac:dyDescent="0.25">
      <c r="A67" s="155"/>
      <c r="B67" s="155"/>
      <c r="C67" s="155"/>
      <c r="D67" s="155"/>
      <c r="E67" s="155"/>
      <c r="F67" s="155"/>
      <c r="G67" s="155"/>
      <c r="H67" s="155"/>
      <c r="I67" s="155"/>
      <c r="J67" s="155"/>
      <c r="K67" s="155"/>
      <c r="L67" s="155"/>
      <c r="M67" s="155"/>
      <c r="N67" s="155"/>
      <c r="O67" s="155"/>
      <c r="P67" s="155"/>
      <c r="Q67" s="155"/>
      <c r="R67" s="155"/>
    </row>
    <row r="68" spans="1:18" x14ac:dyDescent="0.25">
      <c r="A68" s="155"/>
      <c r="B68" s="155"/>
      <c r="C68" s="155"/>
      <c r="D68" s="155"/>
      <c r="E68" s="155"/>
      <c r="F68" s="155"/>
      <c r="G68" s="155"/>
      <c r="H68" s="155"/>
      <c r="I68" s="155"/>
      <c r="J68" s="155"/>
      <c r="K68" s="155"/>
      <c r="L68" s="155"/>
      <c r="M68" s="155"/>
      <c r="N68" s="155"/>
      <c r="O68" s="155"/>
      <c r="P68" s="155"/>
      <c r="Q68" s="155"/>
      <c r="R68" s="155"/>
    </row>
    <row r="69" spans="1:18" x14ac:dyDescent="0.25">
      <c r="A69" s="155"/>
      <c r="B69" s="155"/>
      <c r="C69" s="155"/>
      <c r="D69" s="155"/>
      <c r="E69" s="155"/>
      <c r="F69" s="155"/>
      <c r="G69" s="155"/>
      <c r="H69" s="155"/>
      <c r="I69" s="155"/>
      <c r="J69" s="155"/>
      <c r="K69" s="155"/>
      <c r="L69" s="155"/>
      <c r="M69" s="155"/>
      <c r="N69" s="155"/>
      <c r="O69" s="155"/>
      <c r="P69" s="155"/>
      <c r="Q69" s="155"/>
      <c r="R69" s="155"/>
    </row>
    <row r="70" spans="1:18" x14ac:dyDescent="0.25">
      <c r="A70" s="155"/>
      <c r="B70" s="155"/>
      <c r="C70" s="155"/>
      <c r="D70" s="155"/>
      <c r="E70" s="155"/>
      <c r="F70" s="155"/>
      <c r="G70" s="155"/>
      <c r="H70" s="155"/>
      <c r="I70" s="155"/>
      <c r="J70" s="155"/>
      <c r="K70" s="155"/>
      <c r="L70" s="155"/>
      <c r="M70" s="155"/>
      <c r="N70" s="155"/>
      <c r="O70" s="155"/>
      <c r="P70" s="155"/>
      <c r="Q70" s="155"/>
      <c r="R70" s="155"/>
    </row>
    <row r="71" spans="1:18" ht="21" x14ac:dyDescent="0.35">
      <c r="A71" s="1"/>
      <c r="B71" s="67"/>
      <c r="C71" s="67"/>
      <c r="D71" s="67"/>
      <c r="E71" s="67"/>
      <c r="F71" s="67"/>
      <c r="G71" s="68"/>
      <c r="H71" s="68"/>
      <c r="I71" s="68"/>
      <c r="J71" s="68"/>
      <c r="K71" s="68"/>
      <c r="L71" s="68"/>
      <c r="M71" s="68"/>
      <c r="N71" s="68"/>
      <c r="O71" s="68"/>
      <c r="P71" s="68"/>
      <c r="Q71" s="1"/>
      <c r="R71" s="1"/>
    </row>
    <row r="72" spans="1:18" ht="18.75" x14ac:dyDescent="0.3">
      <c r="P72" s="69" t="s">
        <v>273</v>
      </c>
    </row>
    <row r="73" spans="1:18" x14ac:dyDescent="0.25">
      <c r="J73" s="1"/>
    </row>
  </sheetData>
  <sheetProtection algorithmName="SHA-512" hashValue="gvDmNoP5hjyT7C9Np/c0cusyQzG+0s98x3KDNnGG46ggi7M5NlFI0ppjRxF8Mw7Wgxbddgu9pVE4jyWy6I/VxQ==" saltValue="UJ6Xx2mJnUh39FrQPhCy/g==" spinCount="100000" sheet="1" formatCells="0"/>
  <mergeCells count="28">
    <mergeCell ref="C17:T17"/>
    <mergeCell ref="C26:T26"/>
    <mergeCell ref="C59:T59"/>
    <mergeCell ref="C58:T58"/>
    <mergeCell ref="C57:T57"/>
    <mergeCell ref="C24:R24"/>
    <mergeCell ref="C28:R28"/>
    <mergeCell ref="C30:R30"/>
    <mergeCell ref="C39:T39"/>
    <mergeCell ref="C20:T20"/>
    <mergeCell ref="C19:T19"/>
    <mergeCell ref="C21:T21"/>
    <mergeCell ref="C22:T22"/>
    <mergeCell ref="C23:T23"/>
    <mergeCell ref="C25:T25"/>
    <mergeCell ref="A66:R70"/>
    <mergeCell ref="C56:S56"/>
    <mergeCell ref="C55:T55"/>
    <mergeCell ref="C36:T36"/>
    <mergeCell ref="C46:T46"/>
    <mergeCell ref="C47:T47"/>
    <mergeCell ref="C48:T48"/>
    <mergeCell ref="C49:T49"/>
    <mergeCell ref="B62:R62"/>
    <mergeCell ref="B64:R64"/>
    <mergeCell ref="C60:T60"/>
    <mergeCell ref="C54:T54"/>
    <mergeCell ref="C40:T40"/>
  </mergeCells>
  <hyperlinks>
    <hyperlink ref="B65" r:id="rId1" display="The SBA forgiveness application is online here:"/>
  </hyperlinks>
  <pageMargins left="0.7" right="0.7" top="0.75" bottom="0.75" header="0.3" footer="0.3"/>
  <pageSetup scale="45" orientation="portrait" r:id="rId2"/>
  <rowBreaks count="1" manualBreakCount="1">
    <brk id="43" max="16383" man="1"/>
  </rowBreaks>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I259"/>
  <sheetViews>
    <sheetView showGridLines="0" topLeftCell="A250" zoomScale="80" zoomScaleNormal="80" zoomScaleSheetLayoutView="70" workbookViewId="0">
      <selection activeCell="A251" sqref="A251"/>
    </sheetView>
  </sheetViews>
  <sheetFormatPr defaultRowHeight="15" x14ac:dyDescent="0.25"/>
  <cols>
    <col min="1" max="1" width="45.42578125" style="24" customWidth="1"/>
    <col min="2" max="2" width="25.42578125" style="24" customWidth="1"/>
    <col min="3" max="3" width="20" style="24" customWidth="1"/>
    <col min="4" max="4" width="22.85546875" style="24" customWidth="1"/>
    <col min="5" max="5" width="19.28515625" style="24" customWidth="1"/>
    <col min="6" max="6" width="20" style="24" customWidth="1"/>
    <col min="7" max="7" width="15.28515625" style="24" customWidth="1"/>
    <col min="8" max="8" width="17.85546875" style="24" customWidth="1"/>
    <col min="9" max="10" width="17" style="24" customWidth="1"/>
    <col min="11" max="11" width="14.85546875" style="24" customWidth="1"/>
    <col min="12" max="12" width="20.5703125" style="24" customWidth="1"/>
    <col min="13" max="13" width="15.85546875" style="24" customWidth="1"/>
    <col min="14" max="14" width="16" style="24" customWidth="1"/>
    <col min="15" max="15" width="16.28515625" style="24" customWidth="1"/>
    <col min="16" max="16" width="14.42578125" style="24" customWidth="1"/>
    <col min="17" max="17" width="11.7109375" style="24" customWidth="1"/>
    <col min="18" max="18" width="3.42578125" style="24" hidden="1" customWidth="1"/>
    <col min="19" max="19" width="12.140625" style="24" hidden="1" customWidth="1"/>
    <col min="20" max="34" width="9.140625" style="24" hidden="1" customWidth="1"/>
    <col min="35" max="35" width="9.140625" style="24" customWidth="1"/>
    <col min="36" max="16384" width="9.140625" style="24"/>
  </cols>
  <sheetData>
    <row r="1" spans="1:30" ht="82.5" customHeight="1" x14ac:dyDescent="0.25">
      <c r="R1" s="24" t="s">
        <v>127</v>
      </c>
    </row>
    <row r="2" spans="1:30" ht="25.5" customHeight="1" x14ac:dyDescent="0.25">
      <c r="A2" s="71" t="s">
        <v>75</v>
      </c>
      <c r="R2" s="24" t="s">
        <v>128</v>
      </c>
    </row>
    <row r="3" spans="1:30" ht="25.5" customHeight="1" x14ac:dyDescent="0.25">
      <c r="A3" s="71" t="s">
        <v>175</v>
      </c>
    </row>
    <row r="4" spans="1:30" ht="22.5" customHeight="1" x14ac:dyDescent="0.3">
      <c r="A4" s="25" t="s">
        <v>19</v>
      </c>
    </row>
    <row r="5" spans="1:30" ht="165" customHeight="1" x14ac:dyDescent="0.25">
      <c r="A5" s="118" t="s">
        <v>14</v>
      </c>
      <c r="B5" s="118" t="s">
        <v>15</v>
      </c>
      <c r="C5" s="118" t="s">
        <v>136</v>
      </c>
      <c r="D5" s="118" t="s">
        <v>138</v>
      </c>
      <c r="E5" s="118" t="s">
        <v>126</v>
      </c>
      <c r="F5" s="118" t="s">
        <v>139</v>
      </c>
      <c r="G5" s="118" t="s">
        <v>140</v>
      </c>
      <c r="H5" s="118" t="s">
        <v>142</v>
      </c>
      <c r="I5" s="118" t="s">
        <v>141</v>
      </c>
      <c r="J5" s="118" t="s">
        <v>165</v>
      </c>
      <c r="K5" s="118" t="s">
        <v>166</v>
      </c>
      <c r="L5" s="118" t="s">
        <v>160</v>
      </c>
      <c r="M5" s="118" t="s">
        <v>161</v>
      </c>
      <c r="N5" s="118" t="s">
        <v>162</v>
      </c>
      <c r="O5" s="118" t="s">
        <v>25</v>
      </c>
      <c r="T5" s="132" t="s">
        <v>144</v>
      </c>
      <c r="U5" s="132" t="s">
        <v>143</v>
      </c>
      <c r="V5" s="132" t="s">
        <v>145</v>
      </c>
      <c r="W5" s="132" t="s">
        <v>146</v>
      </c>
      <c r="X5" s="132" t="s">
        <v>147</v>
      </c>
      <c r="Y5" s="132" t="s">
        <v>148</v>
      </c>
      <c r="Z5" s="132" t="s">
        <v>149</v>
      </c>
      <c r="AA5" s="132" t="s">
        <v>150</v>
      </c>
      <c r="AB5" s="132" t="s">
        <v>151</v>
      </c>
      <c r="AC5" s="132" t="s">
        <v>152</v>
      </c>
      <c r="AD5" s="131" t="s">
        <v>153</v>
      </c>
    </row>
    <row r="6" spans="1:30" x14ac:dyDescent="0.25">
      <c r="A6" s="97" t="s">
        <v>2</v>
      </c>
      <c r="B6" s="142"/>
      <c r="C6" s="121"/>
      <c r="D6" s="117"/>
      <c r="E6" s="115">
        <f>IF(C6="YES",U6,T6)</f>
        <v>0</v>
      </c>
      <c r="F6" s="139"/>
      <c r="G6" s="115">
        <f>IF(C6="YES",W6,V6)</f>
        <v>0</v>
      </c>
      <c r="H6" s="140"/>
      <c r="I6" s="86">
        <f>IF(C6="YES",Y6,X6)</f>
        <v>0</v>
      </c>
      <c r="J6" s="140"/>
      <c r="K6" s="86">
        <f>IF(C6="YES",AA6,Z6)</f>
        <v>0</v>
      </c>
      <c r="L6" s="141"/>
      <c r="M6" s="98"/>
      <c r="N6" s="86">
        <f>IF(C6="YES",AC6,AB6)</f>
        <v>0</v>
      </c>
      <c r="O6" s="87">
        <f>IF(D149&gt;=0.75,0,IF(X149&gt;0,Y149,X149))</f>
        <v>0</v>
      </c>
      <c r="T6" s="133">
        <f>IF((D6/40&gt;1),1,D6/40)</f>
        <v>0</v>
      </c>
      <c r="U6" s="133">
        <f>IF(D6/40&gt;=1,1,IF(D6/40=0,0,IF(D6/40&gt;=0.1,0.5)))</f>
        <v>0</v>
      </c>
      <c r="V6" s="133">
        <f>IF((F6/40&gt;1),1,F6/40)</f>
        <v>0</v>
      </c>
      <c r="W6" s="133">
        <f>IF(F6/40&gt;=1,1,IF(F6/40=0,0,IF(F6/40&gt;=0.1,0.5)))</f>
        <v>0</v>
      </c>
      <c r="X6" s="133">
        <f>IF((H6/40&gt;1),1,H6/40)</f>
        <v>0</v>
      </c>
      <c r="Y6" s="133">
        <f>IF(H6/40&gt;=1,1,IF(H6/40=0,0,IF(H6/40&gt;=0.1,0.5)))</f>
        <v>0</v>
      </c>
      <c r="Z6" s="133">
        <f>IF((J6/40&gt;1),1,J6/40)</f>
        <v>0</v>
      </c>
      <c r="AA6" s="133">
        <f>IF(J6/40&gt;=1,1,IF(J6/40=0,0,IF(J6/40&gt;=0.1,0.5)))</f>
        <v>0</v>
      </c>
      <c r="AB6" s="133">
        <f>IF((M6/40&gt;1),1,M6/40)</f>
        <v>0</v>
      </c>
      <c r="AC6" s="133">
        <f>IF(M6/40&gt;=1,1,IF(M6/40=0,0,IF(M6/40&gt;=0.1,0.5)))</f>
        <v>0</v>
      </c>
      <c r="AD6" s="154">
        <f>IF(K106&gt;=I106,1,IF(K106=0,1,K106))</f>
        <v>1</v>
      </c>
    </row>
    <row r="7" spans="1:30" x14ac:dyDescent="0.25">
      <c r="A7" s="97" t="s">
        <v>3</v>
      </c>
      <c r="B7" s="142"/>
      <c r="C7" s="138">
        <f>C6</f>
        <v>0</v>
      </c>
      <c r="D7" s="117"/>
      <c r="E7" s="115">
        <f t="shared" ref="E7:E105" si="0">IF(C7="YES",U7,T7)</f>
        <v>0</v>
      </c>
      <c r="F7" s="139"/>
      <c r="G7" s="115">
        <f t="shared" ref="G7:G105" si="1">IF(C7="YES",W7,V7)</f>
        <v>0</v>
      </c>
      <c r="H7" s="140"/>
      <c r="I7" s="86">
        <f t="shared" ref="I7:I70" si="2">IF(C7="YES",Y7,X7)</f>
        <v>0</v>
      </c>
      <c r="J7" s="140"/>
      <c r="K7" s="86">
        <f t="shared" ref="K7:K19" si="3">IF(C7="YES",AA7,Z7)</f>
        <v>0</v>
      </c>
      <c r="L7" s="141"/>
      <c r="M7" s="98"/>
      <c r="N7" s="86">
        <f t="shared" ref="N7:N19" si="4">IF(C7="YES",AC7,AB7)</f>
        <v>0</v>
      </c>
      <c r="O7" s="87">
        <f t="shared" ref="O7:O70" si="5">IF(D150&gt;=0.75,0,IF(X150&gt;0,Y150,X150))</f>
        <v>0</v>
      </c>
      <c r="T7" s="133">
        <f t="shared" ref="T7:T19" si="6">IF((D7/40&gt;1),1,D7/40)</f>
        <v>0</v>
      </c>
      <c r="U7" s="133">
        <f t="shared" ref="U7:U19" si="7">IF(D7/40&gt;=1,1,IF(D7/40=0,0,IF(D7/40&gt;=0.1,0.5)))</f>
        <v>0</v>
      </c>
      <c r="V7" s="133">
        <f t="shared" ref="V7:V19" si="8">IF((F7/40&gt;1),1,F7/40)</f>
        <v>0</v>
      </c>
      <c r="W7" s="133">
        <f t="shared" ref="W7:W19" si="9">IF(F7/40&gt;=1,1,IF(F7/40=0,0,IF(F7/40&gt;=0.1,0.5)))</f>
        <v>0</v>
      </c>
      <c r="X7" s="133">
        <f t="shared" ref="X7:X19" si="10">IF((H7/40&gt;1),1,H7/40)</f>
        <v>0</v>
      </c>
      <c r="Y7" s="133">
        <f t="shared" ref="Y7:Y19" si="11">IF(H7/40&gt;=1,1,IF(H7/40=0,0,IF(H7/40&gt;=0.1,0.5)))</f>
        <v>0</v>
      </c>
      <c r="Z7" s="133">
        <f t="shared" ref="Z7:Z19" si="12">IF((J7/40&gt;1),1,J7/40)</f>
        <v>0</v>
      </c>
      <c r="AA7" s="133">
        <f t="shared" ref="AA7:AA19" si="13">IF(J7/40&gt;=1,1,IF(J7/40=0,0,IF(J7/40&gt;=0.1,0.5)))</f>
        <v>0</v>
      </c>
      <c r="AB7" s="133">
        <f t="shared" ref="AB7:AB19" si="14">IF((M7/40&gt;1),1,M7/40)</f>
        <v>0</v>
      </c>
      <c r="AC7" s="133">
        <f t="shared" ref="AC7:AC19" si="15">IF(M7/40&gt;=1,1,IF(M7/40=0,0,IF(M7/40&gt;=0.1,0.5)))</f>
        <v>0</v>
      </c>
    </row>
    <row r="8" spans="1:30" x14ac:dyDescent="0.25">
      <c r="A8" s="97" t="s">
        <v>4</v>
      </c>
      <c r="B8" s="142"/>
      <c r="C8" s="138">
        <f>C6</f>
        <v>0</v>
      </c>
      <c r="D8" s="117"/>
      <c r="E8" s="115">
        <f t="shared" si="0"/>
        <v>0</v>
      </c>
      <c r="F8" s="139"/>
      <c r="G8" s="115">
        <f t="shared" si="1"/>
        <v>0</v>
      </c>
      <c r="H8" s="140"/>
      <c r="I8" s="86">
        <f t="shared" si="2"/>
        <v>0</v>
      </c>
      <c r="J8" s="140"/>
      <c r="K8" s="86">
        <f t="shared" si="3"/>
        <v>0</v>
      </c>
      <c r="L8" s="141"/>
      <c r="M8" s="98"/>
      <c r="N8" s="86">
        <f t="shared" si="4"/>
        <v>0</v>
      </c>
      <c r="O8" s="87">
        <f t="shared" si="5"/>
        <v>0</v>
      </c>
      <c r="T8" s="133">
        <f t="shared" si="6"/>
        <v>0</v>
      </c>
      <c r="U8" s="133">
        <f t="shared" si="7"/>
        <v>0</v>
      </c>
      <c r="V8" s="133">
        <f t="shared" si="8"/>
        <v>0</v>
      </c>
      <c r="W8" s="133">
        <f t="shared" si="9"/>
        <v>0</v>
      </c>
      <c r="X8" s="133">
        <f t="shared" si="10"/>
        <v>0</v>
      </c>
      <c r="Y8" s="133">
        <f t="shared" si="11"/>
        <v>0</v>
      </c>
      <c r="Z8" s="133">
        <f t="shared" si="12"/>
        <v>0</v>
      </c>
      <c r="AA8" s="133">
        <f t="shared" si="13"/>
        <v>0</v>
      </c>
      <c r="AB8" s="133">
        <f t="shared" si="14"/>
        <v>0</v>
      </c>
      <c r="AC8" s="133">
        <f t="shared" si="15"/>
        <v>0</v>
      </c>
    </row>
    <row r="9" spans="1:30" x14ac:dyDescent="0.25">
      <c r="A9" s="97" t="s">
        <v>5</v>
      </c>
      <c r="B9" s="142"/>
      <c r="C9" s="138">
        <f>C6</f>
        <v>0</v>
      </c>
      <c r="D9" s="117"/>
      <c r="E9" s="115">
        <f t="shared" si="0"/>
        <v>0</v>
      </c>
      <c r="F9" s="139"/>
      <c r="G9" s="115">
        <f t="shared" si="1"/>
        <v>0</v>
      </c>
      <c r="H9" s="140"/>
      <c r="I9" s="86">
        <f t="shared" si="2"/>
        <v>0</v>
      </c>
      <c r="J9" s="140"/>
      <c r="K9" s="86">
        <f t="shared" si="3"/>
        <v>0</v>
      </c>
      <c r="L9" s="141"/>
      <c r="M9" s="98"/>
      <c r="N9" s="86">
        <f t="shared" si="4"/>
        <v>0</v>
      </c>
      <c r="O9" s="87">
        <f t="shared" si="5"/>
        <v>0</v>
      </c>
      <c r="T9" s="133">
        <f t="shared" si="6"/>
        <v>0</v>
      </c>
      <c r="U9" s="133">
        <f t="shared" si="7"/>
        <v>0</v>
      </c>
      <c r="V9" s="133">
        <f t="shared" si="8"/>
        <v>0</v>
      </c>
      <c r="W9" s="133">
        <f t="shared" si="9"/>
        <v>0</v>
      </c>
      <c r="X9" s="133">
        <f t="shared" si="10"/>
        <v>0</v>
      </c>
      <c r="Y9" s="133">
        <f t="shared" si="11"/>
        <v>0</v>
      </c>
      <c r="Z9" s="133">
        <f t="shared" si="12"/>
        <v>0</v>
      </c>
      <c r="AA9" s="133">
        <f t="shared" si="13"/>
        <v>0</v>
      </c>
      <c r="AB9" s="133">
        <f t="shared" si="14"/>
        <v>0</v>
      </c>
      <c r="AC9" s="133">
        <f t="shared" si="15"/>
        <v>0</v>
      </c>
    </row>
    <row r="10" spans="1:30" x14ac:dyDescent="0.25">
      <c r="A10" s="97" t="s">
        <v>6</v>
      </c>
      <c r="B10" s="142"/>
      <c r="C10" s="138">
        <f>C7</f>
        <v>0</v>
      </c>
      <c r="D10" s="117"/>
      <c r="E10" s="115">
        <f t="shared" si="0"/>
        <v>0</v>
      </c>
      <c r="F10" s="139"/>
      <c r="G10" s="115">
        <f t="shared" si="1"/>
        <v>0</v>
      </c>
      <c r="H10" s="140"/>
      <c r="I10" s="86">
        <f t="shared" si="2"/>
        <v>0</v>
      </c>
      <c r="J10" s="140"/>
      <c r="K10" s="86">
        <f t="shared" si="3"/>
        <v>0</v>
      </c>
      <c r="L10" s="141"/>
      <c r="M10" s="98"/>
      <c r="N10" s="86">
        <f t="shared" si="4"/>
        <v>0</v>
      </c>
      <c r="O10" s="87">
        <f t="shared" si="5"/>
        <v>0</v>
      </c>
      <c r="T10" s="133">
        <f t="shared" si="6"/>
        <v>0</v>
      </c>
      <c r="U10" s="133">
        <f t="shared" si="7"/>
        <v>0</v>
      </c>
      <c r="V10" s="133">
        <f t="shared" si="8"/>
        <v>0</v>
      </c>
      <c r="W10" s="133">
        <f t="shared" si="9"/>
        <v>0</v>
      </c>
      <c r="X10" s="133">
        <f t="shared" si="10"/>
        <v>0</v>
      </c>
      <c r="Y10" s="133">
        <f t="shared" si="11"/>
        <v>0</v>
      </c>
      <c r="Z10" s="133">
        <f t="shared" si="12"/>
        <v>0</v>
      </c>
      <c r="AA10" s="133">
        <f t="shared" si="13"/>
        <v>0</v>
      </c>
      <c r="AB10" s="133">
        <f t="shared" si="14"/>
        <v>0</v>
      </c>
      <c r="AC10" s="133">
        <f t="shared" si="15"/>
        <v>0</v>
      </c>
    </row>
    <row r="11" spans="1:30" x14ac:dyDescent="0.25">
      <c r="A11" s="97" t="s">
        <v>7</v>
      </c>
      <c r="B11" s="142"/>
      <c r="C11" s="138">
        <f t="shared" ref="C11" si="16">C9</f>
        <v>0</v>
      </c>
      <c r="D11" s="117"/>
      <c r="E11" s="115">
        <f t="shared" si="0"/>
        <v>0</v>
      </c>
      <c r="F11" s="139"/>
      <c r="G11" s="115">
        <f t="shared" si="1"/>
        <v>0</v>
      </c>
      <c r="H11" s="140"/>
      <c r="I11" s="86">
        <f t="shared" si="2"/>
        <v>0</v>
      </c>
      <c r="J11" s="140"/>
      <c r="K11" s="86">
        <f t="shared" si="3"/>
        <v>0</v>
      </c>
      <c r="L11" s="141"/>
      <c r="M11" s="98"/>
      <c r="N11" s="86">
        <f t="shared" si="4"/>
        <v>0</v>
      </c>
      <c r="O11" s="87">
        <f t="shared" si="5"/>
        <v>0</v>
      </c>
      <c r="T11" s="133">
        <f t="shared" si="6"/>
        <v>0</v>
      </c>
      <c r="U11" s="133">
        <f t="shared" si="7"/>
        <v>0</v>
      </c>
      <c r="V11" s="133">
        <f t="shared" si="8"/>
        <v>0</v>
      </c>
      <c r="W11" s="133">
        <f t="shared" si="9"/>
        <v>0</v>
      </c>
      <c r="X11" s="133">
        <f t="shared" si="10"/>
        <v>0</v>
      </c>
      <c r="Y11" s="133">
        <f t="shared" si="11"/>
        <v>0</v>
      </c>
      <c r="Z11" s="133">
        <f t="shared" si="12"/>
        <v>0</v>
      </c>
      <c r="AA11" s="133">
        <f t="shared" si="13"/>
        <v>0</v>
      </c>
      <c r="AB11" s="133">
        <f t="shared" si="14"/>
        <v>0</v>
      </c>
      <c r="AC11" s="133">
        <f t="shared" si="15"/>
        <v>0</v>
      </c>
    </row>
    <row r="12" spans="1:30" x14ac:dyDescent="0.25">
      <c r="A12" s="97" t="s">
        <v>8</v>
      </c>
      <c r="B12" s="142"/>
      <c r="C12" s="138">
        <f t="shared" ref="C12" si="17">C9</f>
        <v>0</v>
      </c>
      <c r="D12" s="117"/>
      <c r="E12" s="115">
        <f t="shared" si="0"/>
        <v>0</v>
      </c>
      <c r="F12" s="139"/>
      <c r="G12" s="115">
        <f t="shared" si="1"/>
        <v>0</v>
      </c>
      <c r="H12" s="140"/>
      <c r="I12" s="86">
        <f t="shared" si="2"/>
        <v>0</v>
      </c>
      <c r="J12" s="140"/>
      <c r="K12" s="86">
        <f t="shared" si="3"/>
        <v>0</v>
      </c>
      <c r="L12" s="141"/>
      <c r="M12" s="98"/>
      <c r="N12" s="86">
        <f t="shared" si="4"/>
        <v>0</v>
      </c>
      <c r="O12" s="87">
        <f t="shared" si="5"/>
        <v>0</v>
      </c>
      <c r="T12" s="133">
        <f t="shared" si="6"/>
        <v>0</v>
      </c>
      <c r="U12" s="133">
        <f t="shared" si="7"/>
        <v>0</v>
      </c>
      <c r="V12" s="133">
        <f t="shared" si="8"/>
        <v>0</v>
      </c>
      <c r="W12" s="133">
        <f t="shared" si="9"/>
        <v>0</v>
      </c>
      <c r="X12" s="133">
        <f t="shared" si="10"/>
        <v>0</v>
      </c>
      <c r="Y12" s="133">
        <f t="shared" si="11"/>
        <v>0</v>
      </c>
      <c r="Z12" s="133">
        <f t="shared" si="12"/>
        <v>0</v>
      </c>
      <c r="AA12" s="133">
        <f t="shared" si="13"/>
        <v>0</v>
      </c>
      <c r="AB12" s="133">
        <f t="shared" si="14"/>
        <v>0</v>
      </c>
      <c r="AC12" s="133">
        <f t="shared" si="15"/>
        <v>0</v>
      </c>
    </row>
    <row r="13" spans="1:30" x14ac:dyDescent="0.25">
      <c r="A13" s="97" t="s">
        <v>9</v>
      </c>
      <c r="B13" s="142"/>
      <c r="C13" s="138">
        <f t="shared" ref="C13" si="18">C12</f>
        <v>0</v>
      </c>
      <c r="D13" s="117"/>
      <c r="E13" s="115">
        <f t="shared" si="0"/>
        <v>0</v>
      </c>
      <c r="F13" s="139"/>
      <c r="G13" s="115">
        <f t="shared" si="1"/>
        <v>0</v>
      </c>
      <c r="H13" s="140"/>
      <c r="I13" s="86">
        <f t="shared" si="2"/>
        <v>0</v>
      </c>
      <c r="J13" s="140"/>
      <c r="K13" s="86">
        <f t="shared" si="3"/>
        <v>0</v>
      </c>
      <c r="L13" s="141"/>
      <c r="M13" s="98"/>
      <c r="N13" s="86">
        <f t="shared" si="4"/>
        <v>0</v>
      </c>
      <c r="O13" s="87">
        <f t="shared" si="5"/>
        <v>0</v>
      </c>
      <c r="T13" s="133">
        <f t="shared" si="6"/>
        <v>0</v>
      </c>
      <c r="U13" s="133">
        <f t="shared" si="7"/>
        <v>0</v>
      </c>
      <c r="V13" s="133">
        <f t="shared" si="8"/>
        <v>0</v>
      </c>
      <c r="W13" s="133">
        <f t="shared" si="9"/>
        <v>0</v>
      </c>
      <c r="X13" s="133">
        <f t="shared" si="10"/>
        <v>0</v>
      </c>
      <c r="Y13" s="133">
        <f t="shared" si="11"/>
        <v>0</v>
      </c>
      <c r="Z13" s="133">
        <f t="shared" si="12"/>
        <v>0</v>
      </c>
      <c r="AA13" s="133">
        <f t="shared" si="13"/>
        <v>0</v>
      </c>
      <c r="AB13" s="133">
        <f t="shared" si="14"/>
        <v>0</v>
      </c>
      <c r="AC13" s="133">
        <f t="shared" si="15"/>
        <v>0</v>
      </c>
    </row>
    <row r="14" spans="1:30" x14ac:dyDescent="0.25">
      <c r="A14" s="97" t="s">
        <v>10</v>
      </c>
      <c r="B14" s="142"/>
      <c r="C14" s="138">
        <f t="shared" ref="C14" si="19">C12</f>
        <v>0</v>
      </c>
      <c r="D14" s="117"/>
      <c r="E14" s="115">
        <f t="shared" si="0"/>
        <v>0</v>
      </c>
      <c r="F14" s="139"/>
      <c r="G14" s="115">
        <f t="shared" si="1"/>
        <v>0</v>
      </c>
      <c r="H14" s="140"/>
      <c r="I14" s="86">
        <f t="shared" si="2"/>
        <v>0</v>
      </c>
      <c r="J14" s="140"/>
      <c r="K14" s="86">
        <f t="shared" si="3"/>
        <v>0</v>
      </c>
      <c r="L14" s="141"/>
      <c r="M14" s="98"/>
      <c r="N14" s="86">
        <f t="shared" si="4"/>
        <v>0</v>
      </c>
      <c r="O14" s="87">
        <f t="shared" si="5"/>
        <v>0</v>
      </c>
      <c r="T14" s="133">
        <f t="shared" si="6"/>
        <v>0</v>
      </c>
      <c r="U14" s="133">
        <f t="shared" si="7"/>
        <v>0</v>
      </c>
      <c r="V14" s="133">
        <f t="shared" si="8"/>
        <v>0</v>
      </c>
      <c r="W14" s="133">
        <f t="shared" si="9"/>
        <v>0</v>
      </c>
      <c r="X14" s="133">
        <f t="shared" si="10"/>
        <v>0</v>
      </c>
      <c r="Y14" s="133">
        <f t="shared" si="11"/>
        <v>0</v>
      </c>
      <c r="Z14" s="133">
        <f t="shared" si="12"/>
        <v>0</v>
      </c>
      <c r="AA14" s="133">
        <f t="shared" si="13"/>
        <v>0</v>
      </c>
      <c r="AB14" s="133">
        <f t="shared" si="14"/>
        <v>0</v>
      </c>
      <c r="AC14" s="133">
        <f t="shared" si="15"/>
        <v>0</v>
      </c>
    </row>
    <row r="15" spans="1:30" x14ac:dyDescent="0.25">
      <c r="A15" s="97" t="s">
        <v>11</v>
      </c>
      <c r="B15" s="142"/>
      <c r="C15" s="138">
        <f t="shared" ref="C15" si="20">C12</f>
        <v>0</v>
      </c>
      <c r="D15" s="117"/>
      <c r="E15" s="115">
        <f t="shared" si="0"/>
        <v>0</v>
      </c>
      <c r="F15" s="139"/>
      <c r="G15" s="115">
        <f t="shared" si="1"/>
        <v>0</v>
      </c>
      <c r="H15" s="140"/>
      <c r="I15" s="86">
        <f t="shared" si="2"/>
        <v>0</v>
      </c>
      <c r="J15" s="140"/>
      <c r="K15" s="86">
        <f t="shared" si="3"/>
        <v>0</v>
      </c>
      <c r="L15" s="141"/>
      <c r="M15" s="98"/>
      <c r="N15" s="86">
        <f t="shared" si="4"/>
        <v>0</v>
      </c>
      <c r="O15" s="87">
        <f t="shared" si="5"/>
        <v>0</v>
      </c>
      <c r="T15" s="133">
        <f t="shared" si="6"/>
        <v>0</v>
      </c>
      <c r="U15" s="133">
        <f t="shared" si="7"/>
        <v>0</v>
      </c>
      <c r="V15" s="133">
        <f t="shared" si="8"/>
        <v>0</v>
      </c>
      <c r="W15" s="133">
        <f t="shared" si="9"/>
        <v>0</v>
      </c>
      <c r="X15" s="133">
        <f t="shared" si="10"/>
        <v>0</v>
      </c>
      <c r="Y15" s="133">
        <f t="shared" si="11"/>
        <v>0</v>
      </c>
      <c r="Z15" s="133">
        <f t="shared" si="12"/>
        <v>0</v>
      </c>
      <c r="AA15" s="133">
        <f t="shared" si="13"/>
        <v>0</v>
      </c>
      <c r="AB15" s="133">
        <f t="shared" si="14"/>
        <v>0</v>
      </c>
      <c r="AC15" s="133">
        <f t="shared" si="15"/>
        <v>0</v>
      </c>
    </row>
    <row r="16" spans="1:30" x14ac:dyDescent="0.25">
      <c r="A16" s="97" t="s">
        <v>88</v>
      </c>
      <c r="B16" s="142"/>
      <c r="C16" s="138">
        <f t="shared" ref="C16" si="21">C15</f>
        <v>0</v>
      </c>
      <c r="D16" s="117"/>
      <c r="E16" s="115">
        <f t="shared" si="0"/>
        <v>0</v>
      </c>
      <c r="F16" s="139"/>
      <c r="G16" s="115">
        <f t="shared" si="1"/>
        <v>0</v>
      </c>
      <c r="H16" s="140"/>
      <c r="I16" s="86">
        <f t="shared" si="2"/>
        <v>0</v>
      </c>
      <c r="J16" s="140"/>
      <c r="K16" s="86">
        <f t="shared" si="3"/>
        <v>0</v>
      </c>
      <c r="L16" s="141"/>
      <c r="M16" s="98"/>
      <c r="N16" s="86">
        <f t="shared" si="4"/>
        <v>0</v>
      </c>
      <c r="O16" s="87">
        <f t="shared" si="5"/>
        <v>0</v>
      </c>
      <c r="T16" s="133">
        <f t="shared" si="6"/>
        <v>0</v>
      </c>
      <c r="U16" s="133">
        <f t="shared" si="7"/>
        <v>0</v>
      </c>
      <c r="V16" s="133">
        <f t="shared" si="8"/>
        <v>0</v>
      </c>
      <c r="W16" s="133">
        <f t="shared" si="9"/>
        <v>0</v>
      </c>
      <c r="X16" s="133">
        <f t="shared" si="10"/>
        <v>0</v>
      </c>
      <c r="Y16" s="133">
        <f t="shared" si="11"/>
        <v>0</v>
      </c>
      <c r="Z16" s="133">
        <f t="shared" si="12"/>
        <v>0</v>
      </c>
      <c r="AA16" s="133">
        <f t="shared" si="13"/>
        <v>0</v>
      </c>
      <c r="AB16" s="133">
        <f t="shared" si="14"/>
        <v>0</v>
      </c>
      <c r="AC16" s="133">
        <f t="shared" si="15"/>
        <v>0</v>
      </c>
    </row>
    <row r="17" spans="1:29" x14ac:dyDescent="0.25">
      <c r="A17" s="97" t="s">
        <v>87</v>
      </c>
      <c r="B17" s="142"/>
      <c r="C17" s="138">
        <f t="shared" ref="C17" si="22">C15</f>
        <v>0</v>
      </c>
      <c r="D17" s="117"/>
      <c r="E17" s="115">
        <f t="shared" si="0"/>
        <v>0</v>
      </c>
      <c r="F17" s="139"/>
      <c r="G17" s="115">
        <f t="shared" si="1"/>
        <v>0</v>
      </c>
      <c r="H17" s="140"/>
      <c r="I17" s="86">
        <f t="shared" si="2"/>
        <v>0</v>
      </c>
      <c r="J17" s="140"/>
      <c r="K17" s="86">
        <f t="shared" si="3"/>
        <v>0</v>
      </c>
      <c r="L17" s="141"/>
      <c r="M17" s="98"/>
      <c r="N17" s="86">
        <f t="shared" si="4"/>
        <v>0</v>
      </c>
      <c r="O17" s="87">
        <f t="shared" si="5"/>
        <v>0</v>
      </c>
      <c r="T17" s="133">
        <f t="shared" si="6"/>
        <v>0</v>
      </c>
      <c r="U17" s="133">
        <f t="shared" si="7"/>
        <v>0</v>
      </c>
      <c r="V17" s="133">
        <f t="shared" si="8"/>
        <v>0</v>
      </c>
      <c r="W17" s="133">
        <f t="shared" si="9"/>
        <v>0</v>
      </c>
      <c r="X17" s="133">
        <f t="shared" si="10"/>
        <v>0</v>
      </c>
      <c r="Y17" s="133">
        <f t="shared" si="11"/>
        <v>0</v>
      </c>
      <c r="Z17" s="133">
        <f t="shared" si="12"/>
        <v>0</v>
      </c>
      <c r="AA17" s="133">
        <f t="shared" si="13"/>
        <v>0</v>
      </c>
      <c r="AB17" s="133">
        <f t="shared" si="14"/>
        <v>0</v>
      </c>
      <c r="AC17" s="133">
        <f t="shared" si="15"/>
        <v>0</v>
      </c>
    </row>
    <row r="18" spans="1:29" x14ac:dyDescent="0.25">
      <c r="A18" s="97" t="s">
        <v>86</v>
      </c>
      <c r="B18" s="142"/>
      <c r="C18" s="138">
        <f t="shared" ref="C18" si="23">C15</f>
        <v>0</v>
      </c>
      <c r="D18" s="117"/>
      <c r="E18" s="115">
        <f t="shared" si="0"/>
        <v>0</v>
      </c>
      <c r="F18" s="139"/>
      <c r="G18" s="115">
        <f t="shared" si="1"/>
        <v>0</v>
      </c>
      <c r="H18" s="140"/>
      <c r="I18" s="86">
        <f t="shared" si="2"/>
        <v>0</v>
      </c>
      <c r="J18" s="140"/>
      <c r="K18" s="86">
        <f t="shared" si="3"/>
        <v>0</v>
      </c>
      <c r="L18" s="141"/>
      <c r="M18" s="98"/>
      <c r="N18" s="86">
        <f t="shared" si="4"/>
        <v>0</v>
      </c>
      <c r="O18" s="87">
        <f t="shared" si="5"/>
        <v>0</v>
      </c>
      <c r="T18" s="133">
        <f t="shared" si="6"/>
        <v>0</v>
      </c>
      <c r="U18" s="133">
        <f t="shared" si="7"/>
        <v>0</v>
      </c>
      <c r="V18" s="133">
        <f t="shared" si="8"/>
        <v>0</v>
      </c>
      <c r="W18" s="133">
        <f t="shared" si="9"/>
        <v>0</v>
      </c>
      <c r="X18" s="133">
        <f>IF((H18/40&gt;1),1,H18/40)</f>
        <v>0</v>
      </c>
      <c r="Y18" s="133">
        <f>IF(H18/40&gt;=1,1,IF(H18/40=0,0,IF(H18/40&gt;=0.1,0.5)))</f>
        <v>0</v>
      </c>
      <c r="Z18" s="133">
        <f t="shared" si="12"/>
        <v>0</v>
      </c>
      <c r="AA18" s="133">
        <f t="shared" si="13"/>
        <v>0</v>
      </c>
      <c r="AB18" s="133">
        <f t="shared" si="14"/>
        <v>0</v>
      </c>
      <c r="AC18" s="133">
        <f t="shared" si="15"/>
        <v>0</v>
      </c>
    </row>
    <row r="19" spans="1:29" x14ac:dyDescent="0.25">
      <c r="A19" s="97" t="s">
        <v>85</v>
      </c>
      <c r="B19" s="142"/>
      <c r="C19" s="138">
        <f t="shared" ref="C19:C82" si="24">C18</f>
        <v>0</v>
      </c>
      <c r="D19" s="117"/>
      <c r="E19" s="115">
        <f t="shared" si="0"/>
        <v>0</v>
      </c>
      <c r="F19" s="139"/>
      <c r="G19" s="115">
        <f t="shared" si="1"/>
        <v>0</v>
      </c>
      <c r="H19" s="140"/>
      <c r="I19" s="86">
        <f t="shared" si="2"/>
        <v>0</v>
      </c>
      <c r="J19" s="140"/>
      <c r="K19" s="86">
        <f t="shared" si="3"/>
        <v>0</v>
      </c>
      <c r="L19" s="141"/>
      <c r="M19" s="98"/>
      <c r="N19" s="86">
        <f t="shared" si="4"/>
        <v>0</v>
      </c>
      <c r="O19" s="87">
        <f t="shared" si="5"/>
        <v>0</v>
      </c>
      <c r="T19" s="133">
        <f t="shared" si="6"/>
        <v>0</v>
      </c>
      <c r="U19" s="133">
        <f t="shared" si="7"/>
        <v>0</v>
      </c>
      <c r="V19" s="133">
        <f t="shared" si="8"/>
        <v>0</v>
      </c>
      <c r="W19" s="133">
        <f t="shared" si="9"/>
        <v>0</v>
      </c>
      <c r="X19" s="133">
        <f t="shared" si="10"/>
        <v>0</v>
      </c>
      <c r="Y19" s="133">
        <f t="shared" si="11"/>
        <v>0</v>
      </c>
      <c r="Z19" s="133">
        <f t="shared" si="12"/>
        <v>0</v>
      </c>
      <c r="AA19" s="133">
        <f t="shared" si="13"/>
        <v>0</v>
      </c>
      <c r="AB19" s="133">
        <f t="shared" si="14"/>
        <v>0</v>
      </c>
      <c r="AC19" s="133">
        <f t="shared" si="15"/>
        <v>0</v>
      </c>
    </row>
    <row r="20" spans="1:29" x14ac:dyDescent="0.25">
      <c r="A20" s="97" t="s">
        <v>84</v>
      </c>
      <c r="B20" s="142"/>
      <c r="C20" s="138">
        <f t="shared" si="24"/>
        <v>0</v>
      </c>
      <c r="D20" s="117"/>
      <c r="E20" s="115">
        <f t="shared" si="0"/>
        <v>0</v>
      </c>
      <c r="F20" s="139"/>
      <c r="G20" s="115">
        <f t="shared" si="1"/>
        <v>0</v>
      </c>
      <c r="H20" s="140"/>
      <c r="I20" s="86">
        <f t="shared" si="2"/>
        <v>0</v>
      </c>
      <c r="J20" s="140"/>
      <c r="K20" s="86">
        <f t="shared" ref="K20:K83" si="25">IF(C20="YES",AA20,Z20)</f>
        <v>0</v>
      </c>
      <c r="L20" s="141"/>
      <c r="M20" s="98"/>
      <c r="N20" s="86">
        <f t="shared" ref="N20:N83" si="26">IF(C20="YES",AC20,AB20)</f>
        <v>0</v>
      </c>
      <c r="O20" s="87">
        <f t="shared" si="5"/>
        <v>0</v>
      </c>
      <c r="T20" s="133">
        <f t="shared" ref="T20:T83" si="27">IF((D20/40&gt;1),1,D20/40)</f>
        <v>0</v>
      </c>
      <c r="U20" s="133">
        <f t="shared" ref="U20:U83" si="28">IF(D20/40&gt;=1,1,IF(D20/40=0,0,IF(D20/40&gt;=0.1,0.5)))</f>
        <v>0</v>
      </c>
      <c r="V20" s="133">
        <f t="shared" ref="V20:V83" si="29">IF((F20/40&gt;1),1,F20/40)</f>
        <v>0</v>
      </c>
      <c r="W20" s="133">
        <f t="shared" ref="W20:W83" si="30">IF(F20/40&gt;=1,1,IF(F20/40=0,0,IF(F20/40&gt;=0.1,0.5)))</f>
        <v>0</v>
      </c>
      <c r="X20" s="133">
        <f t="shared" ref="X20:X83" si="31">IF((H20/40&gt;1),1,H20/40)</f>
        <v>0</v>
      </c>
      <c r="Y20" s="133">
        <f t="shared" ref="Y20:Y83" si="32">IF(H20/40&gt;=1,1,IF(H20/40=0,0,IF(H20/40&gt;=0.1,0.5)))</f>
        <v>0</v>
      </c>
      <c r="Z20" s="133">
        <f t="shared" ref="Z20:Z83" si="33">IF((J20/40&gt;1),1,J20/40)</f>
        <v>0</v>
      </c>
      <c r="AA20" s="133">
        <f t="shared" ref="AA20:AA83" si="34">IF(J20/40&gt;=1,1,IF(J20/40=0,0,IF(J20/40&gt;=0.1,0.5)))</f>
        <v>0</v>
      </c>
      <c r="AB20" s="133">
        <f t="shared" ref="AB20:AB83" si="35">IF((M20/40&gt;1),1,M20/40)</f>
        <v>0</v>
      </c>
      <c r="AC20" s="133">
        <f t="shared" ref="AC20:AC83" si="36">IF(M20/40&gt;=1,1,IF(M20/40=0,0,IF(M20/40&gt;=0.1,0.5)))</f>
        <v>0</v>
      </c>
    </row>
    <row r="21" spans="1:29" x14ac:dyDescent="0.25">
      <c r="A21" s="97" t="s">
        <v>186</v>
      </c>
      <c r="B21" s="142"/>
      <c r="C21" s="138">
        <f t="shared" si="24"/>
        <v>0</v>
      </c>
      <c r="D21" s="117"/>
      <c r="E21" s="115">
        <f t="shared" si="0"/>
        <v>0</v>
      </c>
      <c r="F21" s="139"/>
      <c r="G21" s="115">
        <f t="shared" si="1"/>
        <v>0</v>
      </c>
      <c r="H21" s="140"/>
      <c r="I21" s="86">
        <f t="shared" si="2"/>
        <v>0</v>
      </c>
      <c r="J21" s="140"/>
      <c r="K21" s="86">
        <f t="shared" si="25"/>
        <v>0</v>
      </c>
      <c r="L21" s="141"/>
      <c r="M21" s="98"/>
      <c r="N21" s="86">
        <f t="shared" si="26"/>
        <v>0</v>
      </c>
      <c r="O21" s="87">
        <f t="shared" si="5"/>
        <v>0</v>
      </c>
      <c r="T21" s="133">
        <f t="shared" si="27"/>
        <v>0</v>
      </c>
      <c r="U21" s="133">
        <f t="shared" si="28"/>
        <v>0</v>
      </c>
      <c r="V21" s="133">
        <f t="shared" si="29"/>
        <v>0</v>
      </c>
      <c r="W21" s="133">
        <f t="shared" si="30"/>
        <v>0</v>
      </c>
      <c r="X21" s="133">
        <f t="shared" si="31"/>
        <v>0</v>
      </c>
      <c r="Y21" s="133">
        <f t="shared" si="32"/>
        <v>0</v>
      </c>
      <c r="Z21" s="133">
        <f t="shared" si="33"/>
        <v>0</v>
      </c>
      <c r="AA21" s="133">
        <f t="shared" si="34"/>
        <v>0</v>
      </c>
      <c r="AB21" s="133">
        <f t="shared" si="35"/>
        <v>0</v>
      </c>
      <c r="AC21" s="133">
        <f t="shared" si="36"/>
        <v>0</v>
      </c>
    </row>
    <row r="22" spans="1:29" x14ac:dyDescent="0.25">
      <c r="A22" s="97" t="s">
        <v>187</v>
      </c>
      <c r="B22" s="142"/>
      <c r="C22" s="138">
        <f t="shared" si="24"/>
        <v>0</v>
      </c>
      <c r="D22" s="117"/>
      <c r="E22" s="115">
        <f t="shared" si="0"/>
        <v>0</v>
      </c>
      <c r="F22" s="139"/>
      <c r="G22" s="115">
        <f t="shared" si="1"/>
        <v>0</v>
      </c>
      <c r="H22" s="140"/>
      <c r="I22" s="86">
        <f t="shared" si="2"/>
        <v>0</v>
      </c>
      <c r="J22" s="140"/>
      <c r="K22" s="86">
        <f t="shared" si="25"/>
        <v>0</v>
      </c>
      <c r="L22" s="141"/>
      <c r="M22" s="98"/>
      <c r="N22" s="86">
        <f t="shared" si="26"/>
        <v>0</v>
      </c>
      <c r="O22" s="87">
        <f t="shared" si="5"/>
        <v>0</v>
      </c>
      <c r="T22" s="133">
        <f t="shared" si="27"/>
        <v>0</v>
      </c>
      <c r="U22" s="133">
        <f t="shared" si="28"/>
        <v>0</v>
      </c>
      <c r="V22" s="133">
        <f t="shared" si="29"/>
        <v>0</v>
      </c>
      <c r="W22" s="133">
        <f t="shared" si="30"/>
        <v>0</v>
      </c>
      <c r="X22" s="133">
        <f t="shared" si="31"/>
        <v>0</v>
      </c>
      <c r="Y22" s="133">
        <f t="shared" si="32"/>
        <v>0</v>
      </c>
      <c r="Z22" s="133">
        <f t="shared" si="33"/>
        <v>0</v>
      </c>
      <c r="AA22" s="133">
        <f t="shared" si="34"/>
        <v>0</v>
      </c>
      <c r="AB22" s="133">
        <f t="shared" si="35"/>
        <v>0</v>
      </c>
      <c r="AC22" s="133">
        <f t="shared" si="36"/>
        <v>0</v>
      </c>
    </row>
    <row r="23" spans="1:29" x14ac:dyDescent="0.25">
      <c r="A23" s="97" t="s">
        <v>188</v>
      </c>
      <c r="B23" s="142"/>
      <c r="C23" s="138">
        <f t="shared" si="24"/>
        <v>0</v>
      </c>
      <c r="D23" s="117"/>
      <c r="E23" s="115">
        <f t="shared" si="0"/>
        <v>0</v>
      </c>
      <c r="F23" s="139"/>
      <c r="G23" s="115">
        <f t="shared" si="1"/>
        <v>0</v>
      </c>
      <c r="H23" s="140"/>
      <c r="I23" s="86">
        <f t="shared" si="2"/>
        <v>0</v>
      </c>
      <c r="J23" s="140"/>
      <c r="K23" s="86">
        <f t="shared" si="25"/>
        <v>0</v>
      </c>
      <c r="L23" s="141"/>
      <c r="M23" s="98"/>
      <c r="N23" s="86">
        <f t="shared" si="26"/>
        <v>0</v>
      </c>
      <c r="O23" s="87">
        <f t="shared" si="5"/>
        <v>0</v>
      </c>
      <c r="T23" s="133">
        <f t="shared" si="27"/>
        <v>0</v>
      </c>
      <c r="U23" s="133">
        <f t="shared" si="28"/>
        <v>0</v>
      </c>
      <c r="V23" s="133">
        <f t="shared" si="29"/>
        <v>0</v>
      </c>
      <c r="W23" s="133">
        <f t="shared" si="30"/>
        <v>0</v>
      </c>
      <c r="X23" s="133">
        <f t="shared" si="31"/>
        <v>0</v>
      </c>
      <c r="Y23" s="133">
        <f t="shared" si="32"/>
        <v>0</v>
      </c>
      <c r="Z23" s="133">
        <f t="shared" si="33"/>
        <v>0</v>
      </c>
      <c r="AA23" s="133">
        <f t="shared" si="34"/>
        <v>0</v>
      </c>
      <c r="AB23" s="133">
        <f t="shared" si="35"/>
        <v>0</v>
      </c>
      <c r="AC23" s="133">
        <f t="shared" si="36"/>
        <v>0</v>
      </c>
    </row>
    <row r="24" spans="1:29" x14ac:dyDescent="0.25">
      <c r="A24" s="97" t="s">
        <v>189</v>
      </c>
      <c r="B24" s="142"/>
      <c r="C24" s="138">
        <f t="shared" si="24"/>
        <v>0</v>
      </c>
      <c r="D24" s="117"/>
      <c r="E24" s="115">
        <f t="shared" si="0"/>
        <v>0</v>
      </c>
      <c r="F24" s="139"/>
      <c r="G24" s="115">
        <f t="shared" si="1"/>
        <v>0</v>
      </c>
      <c r="H24" s="140"/>
      <c r="I24" s="86">
        <f t="shared" si="2"/>
        <v>0</v>
      </c>
      <c r="J24" s="140"/>
      <c r="K24" s="86">
        <f t="shared" si="25"/>
        <v>0</v>
      </c>
      <c r="L24" s="141"/>
      <c r="M24" s="98"/>
      <c r="N24" s="86">
        <f t="shared" si="26"/>
        <v>0</v>
      </c>
      <c r="O24" s="87">
        <f t="shared" si="5"/>
        <v>0</v>
      </c>
      <c r="T24" s="133">
        <f t="shared" si="27"/>
        <v>0</v>
      </c>
      <c r="U24" s="133">
        <f t="shared" si="28"/>
        <v>0</v>
      </c>
      <c r="V24" s="133">
        <f t="shared" si="29"/>
        <v>0</v>
      </c>
      <c r="W24" s="133">
        <f t="shared" si="30"/>
        <v>0</v>
      </c>
      <c r="X24" s="133">
        <f t="shared" si="31"/>
        <v>0</v>
      </c>
      <c r="Y24" s="133">
        <f t="shared" si="32"/>
        <v>0</v>
      </c>
      <c r="Z24" s="133">
        <f t="shared" si="33"/>
        <v>0</v>
      </c>
      <c r="AA24" s="133">
        <f t="shared" si="34"/>
        <v>0</v>
      </c>
      <c r="AB24" s="133">
        <f t="shared" si="35"/>
        <v>0</v>
      </c>
      <c r="AC24" s="133">
        <f t="shared" si="36"/>
        <v>0</v>
      </c>
    </row>
    <row r="25" spans="1:29" x14ac:dyDescent="0.25">
      <c r="A25" s="97" t="s">
        <v>190</v>
      </c>
      <c r="B25" s="142"/>
      <c r="C25" s="138">
        <f t="shared" si="24"/>
        <v>0</v>
      </c>
      <c r="D25" s="117"/>
      <c r="E25" s="115">
        <f t="shared" si="0"/>
        <v>0</v>
      </c>
      <c r="F25" s="139"/>
      <c r="G25" s="115">
        <f t="shared" si="1"/>
        <v>0</v>
      </c>
      <c r="H25" s="140"/>
      <c r="I25" s="86">
        <f t="shared" si="2"/>
        <v>0</v>
      </c>
      <c r="J25" s="140"/>
      <c r="K25" s="86">
        <f t="shared" si="25"/>
        <v>0</v>
      </c>
      <c r="L25" s="141"/>
      <c r="M25" s="98"/>
      <c r="N25" s="86">
        <f t="shared" si="26"/>
        <v>0</v>
      </c>
      <c r="O25" s="87">
        <f t="shared" si="5"/>
        <v>0</v>
      </c>
      <c r="T25" s="133">
        <f t="shared" si="27"/>
        <v>0</v>
      </c>
      <c r="U25" s="133">
        <f t="shared" si="28"/>
        <v>0</v>
      </c>
      <c r="V25" s="133">
        <f t="shared" si="29"/>
        <v>0</v>
      </c>
      <c r="W25" s="133">
        <f t="shared" si="30"/>
        <v>0</v>
      </c>
      <c r="X25" s="133">
        <f t="shared" si="31"/>
        <v>0</v>
      </c>
      <c r="Y25" s="133">
        <f t="shared" si="32"/>
        <v>0</v>
      </c>
      <c r="Z25" s="133">
        <f t="shared" si="33"/>
        <v>0</v>
      </c>
      <c r="AA25" s="133">
        <f t="shared" si="34"/>
        <v>0</v>
      </c>
      <c r="AB25" s="133">
        <f t="shared" si="35"/>
        <v>0</v>
      </c>
      <c r="AC25" s="133">
        <f t="shared" si="36"/>
        <v>0</v>
      </c>
    </row>
    <row r="26" spans="1:29" x14ac:dyDescent="0.25">
      <c r="A26" s="97" t="s">
        <v>191</v>
      </c>
      <c r="B26" s="142"/>
      <c r="C26" s="138">
        <f t="shared" si="24"/>
        <v>0</v>
      </c>
      <c r="D26" s="117"/>
      <c r="E26" s="115">
        <f t="shared" si="0"/>
        <v>0</v>
      </c>
      <c r="F26" s="139"/>
      <c r="G26" s="115">
        <f t="shared" si="1"/>
        <v>0</v>
      </c>
      <c r="H26" s="140"/>
      <c r="I26" s="86">
        <f t="shared" si="2"/>
        <v>0</v>
      </c>
      <c r="J26" s="140"/>
      <c r="K26" s="86">
        <f t="shared" si="25"/>
        <v>0</v>
      </c>
      <c r="L26" s="141"/>
      <c r="M26" s="98"/>
      <c r="N26" s="86">
        <f t="shared" si="26"/>
        <v>0</v>
      </c>
      <c r="O26" s="87">
        <f t="shared" si="5"/>
        <v>0</v>
      </c>
      <c r="T26" s="133">
        <f t="shared" si="27"/>
        <v>0</v>
      </c>
      <c r="U26" s="133">
        <f t="shared" si="28"/>
        <v>0</v>
      </c>
      <c r="V26" s="133">
        <f t="shared" si="29"/>
        <v>0</v>
      </c>
      <c r="W26" s="133">
        <f t="shared" si="30"/>
        <v>0</v>
      </c>
      <c r="X26" s="133">
        <f t="shared" si="31"/>
        <v>0</v>
      </c>
      <c r="Y26" s="133">
        <f t="shared" si="32"/>
        <v>0</v>
      </c>
      <c r="Z26" s="133">
        <f t="shared" si="33"/>
        <v>0</v>
      </c>
      <c r="AA26" s="133">
        <f t="shared" si="34"/>
        <v>0</v>
      </c>
      <c r="AB26" s="133">
        <f t="shared" si="35"/>
        <v>0</v>
      </c>
      <c r="AC26" s="133">
        <f t="shared" si="36"/>
        <v>0</v>
      </c>
    </row>
    <row r="27" spans="1:29" x14ac:dyDescent="0.25">
      <c r="A27" s="97" t="s">
        <v>192</v>
      </c>
      <c r="B27" s="142"/>
      <c r="C27" s="138">
        <f t="shared" si="24"/>
        <v>0</v>
      </c>
      <c r="D27" s="117"/>
      <c r="E27" s="115">
        <f t="shared" si="0"/>
        <v>0</v>
      </c>
      <c r="F27" s="139"/>
      <c r="G27" s="115">
        <f t="shared" si="1"/>
        <v>0</v>
      </c>
      <c r="H27" s="140"/>
      <c r="I27" s="86">
        <f t="shared" si="2"/>
        <v>0</v>
      </c>
      <c r="J27" s="140"/>
      <c r="K27" s="86">
        <f t="shared" si="25"/>
        <v>0</v>
      </c>
      <c r="L27" s="141"/>
      <c r="M27" s="98"/>
      <c r="N27" s="86">
        <f t="shared" si="26"/>
        <v>0</v>
      </c>
      <c r="O27" s="87">
        <f t="shared" si="5"/>
        <v>0</v>
      </c>
      <c r="T27" s="133">
        <f t="shared" si="27"/>
        <v>0</v>
      </c>
      <c r="U27" s="133">
        <f t="shared" si="28"/>
        <v>0</v>
      </c>
      <c r="V27" s="133">
        <f t="shared" si="29"/>
        <v>0</v>
      </c>
      <c r="W27" s="133">
        <f t="shared" si="30"/>
        <v>0</v>
      </c>
      <c r="X27" s="133">
        <f t="shared" si="31"/>
        <v>0</v>
      </c>
      <c r="Y27" s="133">
        <f t="shared" si="32"/>
        <v>0</v>
      </c>
      <c r="Z27" s="133">
        <f t="shared" si="33"/>
        <v>0</v>
      </c>
      <c r="AA27" s="133">
        <f t="shared" si="34"/>
        <v>0</v>
      </c>
      <c r="AB27" s="133">
        <f t="shared" si="35"/>
        <v>0</v>
      </c>
      <c r="AC27" s="133">
        <f t="shared" si="36"/>
        <v>0</v>
      </c>
    </row>
    <row r="28" spans="1:29" x14ac:dyDescent="0.25">
      <c r="A28" s="97" t="s">
        <v>193</v>
      </c>
      <c r="B28" s="142"/>
      <c r="C28" s="138">
        <f t="shared" si="24"/>
        <v>0</v>
      </c>
      <c r="D28" s="117"/>
      <c r="E28" s="115">
        <f t="shared" si="0"/>
        <v>0</v>
      </c>
      <c r="F28" s="139"/>
      <c r="G28" s="115">
        <f t="shared" si="1"/>
        <v>0</v>
      </c>
      <c r="H28" s="140"/>
      <c r="I28" s="86">
        <f t="shared" si="2"/>
        <v>0</v>
      </c>
      <c r="J28" s="140"/>
      <c r="K28" s="86">
        <f t="shared" si="25"/>
        <v>0</v>
      </c>
      <c r="L28" s="141"/>
      <c r="M28" s="98"/>
      <c r="N28" s="86">
        <f t="shared" si="26"/>
        <v>0</v>
      </c>
      <c r="O28" s="87">
        <f t="shared" si="5"/>
        <v>0</v>
      </c>
      <c r="T28" s="133">
        <f t="shared" si="27"/>
        <v>0</v>
      </c>
      <c r="U28" s="133">
        <f t="shared" si="28"/>
        <v>0</v>
      </c>
      <c r="V28" s="133">
        <f t="shared" si="29"/>
        <v>0</v>
      </c>
      <c r="W28" s="133">
        <f t="shared" si="30"/>
        <v>0</v>
      </c>
      <c r="X28" s="133">
        <f t="shared" si="31"/>
        <v>0</v>
      </c>
      <c r="Y28" s="133">
        <f t="shared" si="32"/>
        <v>0</v>
      </c>
      <c r="Z28" s="133">
        <f t="shared" si="33"/>
        <v>0</v>
      </c>
      <c r="AA28" s="133">
        <f t="shared" si="34"/>
        <v>0</v>
      </c>
      <c r="AB28" s="133">
        <f t="shared" si="35"/>
        <v>0</v>
      </c>
      <c r="AC28" s="133">
        <f t="shared" si="36"/>
        <v>0</v>
      </c>
    </row>
    <row r="29" spans="1:29" x14ac:dyDescent="0.25">
      <c r="A29" s="97" t="s">
        <v>194</v>
      </c>
      <c r="B29" s="142"/>
      <c r="C29" s="138">
        <f t="shared" si="24"/>
        <v>0</v>
      </c>
      <c r="D29" s="117"/>
      <c r="E29" s="115">
        <f t="shared" si="0"/>
        <v>0</v>
      </c>
      <c r="F29" s="139"/>
      <c r="G29" s="115">
        <f t="shared" si="1"/>
        <v>0</v>
      </c>
      <c r="H29" s="140"/>
      <c r="I29" s="86">
        <f t="shared" si="2"/>
        <v>0</v>
      </c>
      <c r="J29" s="140"/>
      <c r="K29" s="86">
        <f t="shared" si="25"/>
        <v>0</v>
      </c>
      <c r="L29" s="141"/>
      <c r="M29" s="98"/>
      <c r="N29" s="86">
        <f t="shared" si="26"/>
        <v>0</v>
      </c>
      <c r="O29" s="87">
        <f t="shared" si="5"/>
        <v>0</v>
      </c>
      <c r="T29" s="133">
        <f t="shared" si="27"/>
        <v>0</v>
      </c>
      <c r="U29" s="133">
        <f t="shared" si="28"/>
        <v>0</v>
      </c>
      <c r="V29" s="133">
        <f t="shared" si="29"/>
        <v>0</v>
      </c>
      <c r="W29" s="133">
        <f t="shared" si="30"/>
        <v>0</v>
      </c>
      <c r="X29" s="133">
        <f t="shared" si="31"/>
        <v>0</v>
      </c>
      <c r="Y29" s="133">
        <f t="shared" si="32"/>
        <v>0</v>
      </c>
      <c r="Z29" s="133">
        <f t="shared" si="33"/>
        <v>0</v>
      </c>
      <c r="AA29" s="133">
        <f t="shared" si="34"/>
        <v>0</v>
      </c>
      <c r="AB29" s="133">
        <f t="shared" si="35"/>
        <v>0</v>
      </c>
      <c r="AC29" s="133">
        <f t="shared" si="36"/>
        <v>0</v>
      </c>
    </row>
    <row r="30" spans="1:29" x14ac:dyDescent="0.25">
      <c r="A30" s="97" t="s">
        <v>195</v>
      </c>
      <c r="B30" s="142"/>
      <c r="C30" s="138">
        <f t="shared" si="24"/>
        <v>0</v>
      </c>
      <c r="D30" s="117"/>
      <c r="E30" s="115">
        <f t="shared" si="0"/>
        <v>0</v>
      </c>
      <c r="F30" s="139"/>
      <c r="G30" s="115">
        <f t="shared" si="1"/>
        <v>0</v>
      </c>
      <c r="H30" s="140"/>
      <c r="I30" s="86">
        <f t="shared" si="2"/>
        <v>0</v>
      </c>
      <c r="J30" s="140"/>
      <c r="K30" s="86">
        <f t="shared" si="25"/>
        <v>0</v>
      </c>
      <c r="L30" s="141"/>
      <c r="M30" s="98"/>
      <c r="N30" s="86">
        <f t="shared" si="26"/>
        <v>0</v>
      </c>
      <c r="O30" s="87">
        <f t="shared" si="5"/>
        <v>0</v>
      </c>
      <c r="T30" s="133">
        <f t="shared" si="27"/>
        <v>0</v>
      </c>
      <c r="U30" s="133">
        <f t="shared" si="28"/>
        <v>0</v>
      </c>
      <c r="V30" s="133">
        <f t="shared" si="29"/>
        <v>0</v>
      </c>
      <c r="W30" s="133">
        <f t="shared" si="30"/>
        <v>0</v>
      </c>
      <c r="X30" s="133">
        <f t="shared" si="31"/>
        <v>0</v>
      </c>
      <c r="Y30" s="133">
        <f t="shared" si="32"/>
        <v>0</v>
      </c>
      <c r="Z30" s="133">
        <f t="shared" si="33"/>
        <v>0</v>
      </c>
      <c r="AA30" s="133">
        <f t="shared" si="34"/>
        <v>0</v>
      </c>
      <c r="AB30" s="133">
        <f t="shared" si="35"/>
        <v>0</v>
      </c>
      <c r="AC30" s="133">
        <f t="shared" si="36"/>
        <v>0</v>
      </c>
    </row>
    <row r="31" spans="1:29" x14ac:dyDescent="0.25">
      <c r="A31" s="97" t="s">
        <v>196</v>
      </c>
      <c r="B31" s="142"/>
      <c r="C31" s="138">
        <f t="shared" si="24"/>
        <v>0</v>
      </c>
      <c r="D31" s="117"/>
      <c r="E31" s="115">
        <f t="shared" si="0"/>
        <v>0</v>
      </c>
      <c r="F31" s="139"/>
      <c r="G31" s="115">
        <f t="shared" si="1"/>
        <v>0</v>
      </c>
      <c r="H31" s="140"/>
      <c r="I31" s="86">
        <f t="shared" si="2"/>
        <v>0</v>
      </c>
      <c r="J31" s="140"/>
      <c r="K31" s="86">
        <f t="shared" si="25"/>
        <v>0</v>
      </c>
      <c r="L31" s="141"/>
      <c r="M31" s="98"/>
      <c r="N31" s="86">
        <f t="shared" si="26"/>
        <v>0</v>
      </c>
      <c r="O31" s="87">
        <f t="shared" si="5"/>
        <v>0</v>
      </c>
      <c r="T31" s="133">
        <f t="shared" si="27"/>
        <v>0</v>
      </c>
      <c r="U31" s="133">
        <f t="shared" si="28"/>
        <v>0</v>
      </c>
      <c r="V31" s="133">
        <f t="shared" si="29"/>
        <v>0</v>
      </c>
      <c r="W31" s="133">
        <f t="shared" si="30"/>
        <v>0</v>
      </c>
      <c r="X31" s="133">
        <f t="shared" si="31"/>
        <v>0</v>
      </c>
      <c r="Y31" s="133">
        <f t="shared" si="32"/>
        <v>0</v>
      </c>
      <c r="Z31" s="133">
        <f t="shared" si="33"/>
        <v>0</v>
      </c>
      <c r="AA31" s="133">
        <f t="shared" si="34"/>
        <v>0</v>
      </c>
      <c r="AB31" s="133">
        <f t="shared" si="35"/>
        <v>0</v>
      </c>
      <c r="AC31" s="133">
        <f t="shared" si="36"/>
        <v>0</v>
      </c>
    </row>
    <row r="32" spans="1:29" x14ac:dyDescent="0.25">
      <c r="A32" s="97" t="s">
        <v>197</v>
      </c>
      <c r="B32" s="142"/>
      <c r="C32" s="138">
        <f t="shared" si="24"/>
        <v>0</v>
      </c>
      <c r="D32" s="117"/>
      <c r="E32" s="115">
        <f t="shared" si="0"/>
        <v>0</v>
      </c>
      <c r="F32" s="139"/>
      <c r="G32" s="115">
        <f t="shared" si="1"/>
        <v>0</v>
      </c>
      <c r="H32" s="140"/>
      <c r="I32" s="86">
        <f t="shared" si="2"/>
        <v>0</v>
      </c>
      <c r="J32" s="140"/>
      <c r="K32" s="86">
        <f t="shared" si="25"/>
        <v>0</v>
      </c>
      <c r="L32" s="141"/>
      <c r="M32" s="98"/>
      <c r="N32" s="86">
        <f t="shared" si="26"/>
        <v>0</v>
      </c>
      <c r="O32" s="87">
        <f t="shared" si="5"/>
        <v>0</v>
      </c>
      <c r="T32" s="133">
        <f t="shared" si="27"/>
        <v>0</v>
      </c>
      <c r="U32" s="133">
        <f t="shared" si="28"/>
        <v>0</v>
      </c>
      <c r="V32" s="133">
        <f t="shared" si="29"/>
        <v>0</v>
      </c>
      <c r="W32" s="133">
        <f t="shared" si="30"/>
        <v>0</v>
      </c>
      <c r="X32" s="133">
        <f t="shared" si="31"/>
        <v>0</v>
      </c>
      <c r="Y32" s="133">
        <f t="shared" si="32"/>
        <v>0</v>
      </c>
      <c r="Z32" s="133">
        <f t="shared" si="33"/>
        <v>0</v>
      </c>
      <c r="AA32" s="133">
        <f t="shared" si="34"/>
        <v>0</v>
      </c>
      <c r="AB32" s="133">
        <f t="shared" si="35"/>
        <v>0</v>
      </c>
      <c r="AC32" s="133">
        <f t="shared" si="36"/>
        <v>0</v>
      </c>
    </row>
    <row r="33" spans="1:29" x14ac:dyDescent="0.25">
      <c r="A33" s="97" t="s">
        <v>198</v>
      </c>
      <c r="B33" s="142"/>
      <c r="C33" s="138">
        <f t="shared" si="24"/>
        <v>0</v>
      </c>
      <c r="D33" s="117"/>
      <c r="E33" s="115">
        <f t="shared" si="0"/>
        <v>0</v>
      </c>
      <c r="F33" s="139"/>
      <c r="G33" s="115">
        <f t="shared" si="1"/>
        <v>0</v>
      </c>
      <c r="H33" s="140"/>
      <c r="I33" s="86">
        <f t="shared" si="2"/>
        <v>0</v>
      </c>
      <c r="J33" s="140"/>
      <c r="K33" s="86">
        <f t="shared" si="25"/>
        <v>0</v>
      </c>
      <c r="L33" s="141"/>
      <c r="M33" s="98"/>
      <c r="N33" s="86">
        <f t="shared" si="26"/>
        <v>0</v>
      </c>
      <c r="O33" s="87">
        <f t="shared" si="5"/>
        <v>0</v>
      </c>
      <c r="T33" s="133">
        <f t="shared" si="27"/>
        <v>0</v>
      </c>
      <c r="U33" s="133">
        <f t="shared" si="28"/>
        <v>0</v>
      </c>
      <c r="V33" s="133">
        <f t="shared" si="29"/>
        <v>0</v>
      </c>
      <c r="W33" s="133">
        <f t="shared" si="30"/>
        <v>0</v>
      </c>
      <c r="X33" s="133">
        <f t="shared" si="31"/>
        <v>0</v>
      </c>
      <c r="Y33" s="133">
        <f t="shared" si="32"/>
        <v>0</v>
      </c>
      <c r="Z33" s="133">
        <f t="shared" si="33"/>
        <v>0</v>
      </c>
      <c r="AA33" s="133">
        <f t="shared" si="34"/>
        <v>0</v>
      </c>
      <c r="AB33" s="133">
        <f t="shared" si="35"/>
        <v>0</v>
      </c>
      <c r="AC33" s="133">
        <f t="shared" si="36"/>
        <v>0</v>
      </c>
    </row>
    <row r="34" spans="1:29" x14ac:dyDescent="0.25">
      <c r="A34" s="97" t="s">
        <v>199</v>
      </c>
      <c r="B34" s="142"/>
      <c r="C34" s="138">
        <f t="shared" si="24"/>
        <v>0</v>
      </c>
      <c r="D34" s="117"/>
      <c r="E34" s="115">
        <f t="shared" si="0"/>
        <v>0</v>
      </c>
      <c r="F34" s="139"/>
      <c r="G34" s="115">
        <f t="shared" si="1"/>
        <v>0</v>
      </c>
      <c r="H34" s="140"/>
      <c r="I34" s="86">
        <f t="shared" si="2"/>
        <v>0</v>
      </c>
      <c r="J34" s="140"/>
      <c r="K34" s="86">
        <f t="shared" si="25"/>
        <v>0</v>
      </c>
      <c r="L34" s="141"/>
      <c r="M34" s="98"/>
      <c r="N34" s="86">
        <f t="shared" si="26"/>
        <v>0</v>
      </c>
      <c r="O34" s="87">
        <f t="shared" si="5"/>
        <v>0</v>
      </c>
      <c r="T34" s="133">
        <f t="shared" si="27"/>
        <v>0</v>
      </c>
      <c r="U34" s="133">
        <f t="shared" si="28"/>
        <v>0</v>
      </c>
      <c r="V34" s="133">
        <f t="shared" si="29"/>
        <v>0</v>
      </c>
      <c r="W34" s="133">
        <f t="shared" si="30"/>
        <v>0</v>
      </c>
      <c r="X34" s="133">
        <f t="shared" si="31"/>
        <v>0</v>
      </c>
      <c r="Y34" s="133">
        <f t="shared" si="32"/>
        <v>0</v>
      </c>
      <c r="Z34" s="133">
        <f t="shared" si="33"/>
        <v>0</v>
      </c>
      <c r="AA34" s="133">
        <f t="shared" si="34"/>
        <v>0</v>
      </c>
      <c r="AB34" s="133">
        <f t="shared" si="35"/>
        <v>0</v>
      </c>
      <c r="AC34" s="133">
        <f t="shared" si="36"/>
        <v>0</v>
      </c>
    </row>
    <row r="35" spans="1:29" x14ac:dyDescent="0.25">
      <c r="A35" s="97" t="s">
        <v>200</v>
      </c>
      <c r="B35" s="142"/>
      <c r="C35" s="138">
        <f t="shared" si="24"/>
        <v>0</v>
      </c>
      <c r="D35" s="117"/>
      <c r="E35" s="115">
        <f t="shared" si="0"/>
        <v>0</v>
      </c>
      <c r="F35" s="139"/>
      <c r="G35" s="115">
        <f t="shared" si="1"/>
        <v>0</v>
      </c>
      <c r="H35" s="140"/>
      <c r="I35" s="86">
        <f t="shared" si="2"/>
        <v>0</v>
      </c>
      <c r="J35" s="140"/>
      <c r="K35" s="86">
        <f t="shared" si="25"/>
        <v>0</v>
      </c>
      <c r="L35" s="141"/>
      <c r="M35" s="98"/>
      <c r="N35" s="86">
        <f t="shared" si="26"/>
        <v>0</v>
      </c>
      <c r="O35" s="87">
        <f t="shared" si="5"/>
        <v>0</v>
      </c>
      <c r="T35" s="133">
        <f t="shared" si="27"/>
        <v>0</v>
      </c>
      <c r="U35" s="133">
        <f t="shared" si="28"/>
        <v>0</v>
      </c>
      <c r="V35" s="133">
        <f t="shared" si="29"/>
        <v>0</v>
      </c>
      <c r="W35" s="133">
        <f t="shared" si="30"/>
        <v>0</v>
      </c>
      <c r="X35" s="133">
        <f t="shared" si="31"/>
        <v>0</v>
      </c>
      <c r="Y35" s="133">
        <f t="shared" si="32"/>
        <v>0</v>
      </c>
      <c r="Z35" s="133">
        <f t="shared" si="33"/>
        <v>0</v>
      </c>
      <c r="AA35" s="133">
        <f t="shared" si="34"/>
        <v>0</v>
      </c>
      <c r="AB35" s="133">
        <f t="shared" si="35"/>
        <v>0</v>
      </c>
      <c r="AC35" s="133">
        <f t="shared" si="36"/>
        <v>0</v>
      </c>
    </row>
    <row r="36" spans="1:29" x14ac:dyDescent="0.25">
      <c r="A36" s="97" t="s">
        <v>201</v>
      </c>
      <c r="B36" s="142"/>
      <c r="C36" s="138">
        <f t="shared" si="24"/>
        <v>0</v>
      </c>
      <c r="D36" s="117"/>
      <c r="E36" s="115">
        <f t="shared" si="0"/>
        <v>0</v>
      </c>
      <c r="F36" s="139"/>
      <c r="G36" s="115">
        <f t="shared" si="1"/>
        <v>0</v>
      </c>
      <c r="H36" s="140"/>
      <c r="I36" s="86">
        <f t="shared" si="2"/>
        <v>0</v>
      </c>
      <c r="J36" s="140"/>
      <c r="K36" s="86">
        <f t="shared" si="25"/>
        <v>0</v>
      </c>
      <c r="L36" s="141"/>
      <c r="M36" s="98"/>
      <c r="N36" s="86">
        <f t="shared" si="26"/>
        <v>0</v>
      </c>
      <c r="O36" s="87">
        <f t="shared" si="5"/>
        <v>0</v>
      </c>
      <c r="T36" s="133">
        <f t="shared" si="27"/>
        <v>0</v>
      </c>
      <c r="U36" s="133">
        <f t="shared" si="28"/>
        <v>0</v>
      </c>
      <c r="V36" s="133">
        <f t="shared" si="29"/>
        <v>0</v>
      </c>
      <c r="W36" s="133">
        <f t="shared" si="30"/>
        <v>0</v>
      </c>
      <c r="X36" s="133">
        <f t="shared" si="31"/>
        <v>0</v>
      </c>
      <c r="Y36" s="133">
        <f t="shared" si="32"/>
        <v>0</v>
      </c>
      <c r="Z36" s="133">
        <f t="shared" si="33"/>
        <v>0</v>
      </c>
      <c r="AA36" s="133">
        <f t="shared" si="34"/>
        <v>0</v>
      </c>
      <c r="AB36" s="133">
        <f t="shared" si="35"/>
        <v>0</v>
      </c>
      <c r="AC36" s="133">
        <f t="shared" si="36"/>
        <v>0</v>
      </c>
    </row>
    <row r="37" spans="1:29" x14ac:dyDescent="0.25">
      <c r="A37" s="97" t="s">
        <v>202</v>
      </c>
      <c r="B37" s="142"/>
      <c r="C37" s="138">
        <f t="shared" si="24"/>
        <v>0</v>
      </c>
      <c r="D37" s="117"/>
      <c r="E37" s="115">
        <f t="shared" si="0"/>
        <v>0</v>
      </c>
      <c r="F37" s="139"/>
      <c r="G37" s="115">
        <f t="shared" si="1"/>
        <v>0</v>
      </c>
      <c r="H37" s="140"/>
      <c r="I37" s="86">
        <f t="shared" si="2"/>
        <v>0</v>
      </c>
      <c r="J37" s="140"/>
      <c r="K37" s="86">
        <f t="shared" si="25"/>
        <v>0</v>
      </c>
      <c r="L37" s="141"/>
      <c r="M37" s="98"/>
      <c r="N37" s="86">
        <f t="shared" si="26"/>
        <v>0</v>
      </c>
      <c r="O37" s="87">
        <f t="shared" si="5"/>
        <v>0</v>
      </c>
      <c r="T37" s="133">
        <f t="shared" si="27"/>
        <v>0</v>
      </c>
      <c r="U37" s="133">
        <f t="shared" si="28"/>
        <v>0</v>
      </c>
      <c r="V37" s="133">
        <f t="shared" si="29"/>
        <v>0</v>
      </c>
      <c r="W37" s="133">
        <f t="shared" si="30"/>
        <v>0</v>
      </c>
      <c r="X37" s="133">
        <f t="shared" si="31"/>
        <v>0</v>
      </c>
      <c r="Y37" s="133">
        <f t="shared" si="32"/>
        <v>0</v>
      </c>
      <c r="Z37" s="133">
        <f t="shared" si="33"/>
        <v>0</v>
      </c>
      <c r="AA37" s="133">
        <f t="shared" si="34"/>
        <v>0</v>
      </c>
      <c r="AB37" s="133">
        <f t="shared" si="35"/>
        <v>0</v>
      </c>
      <c r="AC37" s="133">
        <f t="shared" si="36"/>
        <v>0</v>
      </c>
    </row>
    <row r="38" spans="1:29" x14ac:dyDescent="0.25">
      <c r="A38" s="97" t="s">
        <v>203</v>
      </c>
      <c r="B38" s="142"/>
      <c r="C38" s="138">
        <f t="shared" si="24"/>
        <v>0</v>
      </c>
      <c r="D38" s="117"/>
      <c r="E38" s="115">
        <f t="shared" si="0"/>
        <v>0</v>
      </c>
      <c r="F38" s="139"/>
      <c r="G38" s="115">
        <f t="shared" si="1"/>
        <v>0</v>
      </c>
      <c r="H38" s="140"/>
      <c r="I38" s="86">
        <f t="shared" si="2"/>
        <v>0</v>
      </c>
      <c r="J38" s="140"/>
      <c r="K38" s="86">
        <f t="shared" si="25"/>
        <v>0</v>
      </c>
      <c r="L38" s="141"/>
      <c r="M38" s="98"/>
      <c r="N38" s="86">
        <f t="shared" si="26"/>
        <v>0</v>
      </c>
      <c r="O38" s="87">
        <f t="shared" si="5"/>
        <v>0</v>
      </c>
      <c r="T38" s="133">
        <f t="shared" si="27"/>
        <v>0</v>
      </c>
      <c r="U38" s="133">
        <f t="shared" si="28"/>
        <v>0</v>
      </c>
      <c r="V38" s="133">
        <f t="shared" si="29"/>
        <v>0</v>
      </c>
      <c r="W38" s="133">
        <f t="shared" si="30"/>
        <v>0</v>
      </c>
      <c r="X38" s="133">
        <f t="shared" si="31"/>
        <v>0</v>
      </c>
      <c r="Y38" s="133">
        <f t="shared" si="32"/>
        <v>0</v>
      </c>
      <c r="Z38" s="133">
        <f t="shared" si="33"/>
        <v>0</v>
      </c>
      <c r="AA38" s="133">
        <f t="shared" si="34"/>
        <v>0</v>
      </c>
      <c r="AB38" s="133">
        <f t="shared" si="35"/>
        <v>0</v>
      </c>
      <c r="AC38" s="133">
        <f t="shared" si="36"/>
        <v>0</v>
      </c>
    </row>
    <row r="39" spans="1:29" x14ac:dyDescent="0.25">
      <c r="A39" s="97" t="s">
        <v>204</v>
      </c>
      <c r="B39" s="142"/>
      <c r="C39" s="138">
        <f t="shared" si="24"/>
        <v>0</v>
      </c>
      <c r="D39" s="117"/>
      <c r="E39" s="115">
        <f t="shared" si="0"/>
        <v>0</v>
      </c>
      <c r="F39" s="139"/>
      <c r="G39" s="115">
        <f t="shared" si="1"/>
        <v>0</v>
      </c>
      <c r="H39" s="140"/>
      <c r="I39" s="86">
        <f t="shared" si="2"/>
        <v>0</v>
      </c>
      <c r="J39" s="140"/>
      <c r="K39" s="86">
        <f t="shared" si="25"/>
        <v>0</v>
      </c>
      <c r="L39" s="141"/>
      <c r="M39" s="98"/>
      <c r="N39" s="86">
        <f t="shared" si="26"/>
        <v>0</v>
      </c>
      <c r="O39" s="87">
        <f t="shared" si="5"/>
        <v>0</v>
      </c>
      <c r="T39" s="133">
        <f t="shared" si="27"/>
        <v>0</v>
      </c>
      <c r="U39" s="133">
        <f t="shared" si="28"/>
        <v>0</v>
      </c>
      <c r="V39" s="133">
        <f t="shared" si="29"/>
        <v>0</v>
      </c>
      <c r="W39" s="133">
        <f t="shared" si="30"/>
        <v>0</v>
      </c>
      <c r="X39" s="133">
        <f t="shared" si="31"/>
        <v>0</v>
      </c>
      <c r="Y39" s="133">
        <f t="shared" si="32"/>
        <v>0</v>
      </c>
      <c r="Z39" s="133">
        <f t="shared" si="33"/>
        <v>0</v>
      </c>
      <c r="AA39" s="133">
        <f t="shared" si="34"/>
        <v>0</v>
      </c>
      <c r="AB39" s="133">
        <f t="shared" si="35"/>
        <v>0</v>
      </c>
      <c r="AC39" s="133">
        <f t="shared" si="36"/>
        <v>0</v>
      </c>
    </row>
    <row r="40" spans="1:29" x14ac:dyDescent="0.25">
      <c r="A40" s="97" t="s">
        <v>205</v>
      </c>
      <c r="B40" s="142"/>
      <c r="C40" s="138">
        <f t="shared" si="24"/>
        <v>0</v>
      </c>
      <c r="D40" s="117"/>
      <c r="E40" s="115">
        <f t="shared" si="0"/>
        <v>0</v>
      </c>
      <c r="F40" s="139"/>
      <c r="G40" s="115">
        <f t="shared" si="1"/>
        <v>0</v>
      </c>
      <c r="H40" s="140"/>
      <c r="I40" s="86">
        <f t="shared" si="2"/>
        <v>0</v>
      </c>
      <c r="J40" s="140"/>
      <c r="K40" s="86">
        <f t="shared" si="25"/>
        <v>0</v>
      </c>
      <c r="L40" s="141"/>
      <c r="M40" s="98"/>
      <c r="N40" s="86">
        <f t="shared" si="26"/>
        <v>0</v>
      </c>
      <c r="O40" s="87">
        <f t="shared" si="5"/>
        <v>0</v>
      </c>
      <c r="T40" s="133">
        <f t="shared" si="27"/>
        <v>0</v>
      </c>
      <c r="U40" s="133">
        <f t="shared" si="28"/>
        <v>0</v>
      </c>
      <c r="V40" s="133">
        <f t="shared" si="29"/>
        <v>0</v>
      </c>
      <c r="W40" s="133">
        <f t="shared" si="30"/>
        <v>0</v>
      </c>
      <c r="X40" s="133">
        <f t="shared" si="31"/>
        <v>0</v>
      </c>
      <c r="Y40" s="133">
        <f t="shared" si="32"/>
        <v>0</v>
      </c>
      <c r="Z40" s="133">
        <f t="shared" si="33"/>
        <v>0</v>
      </c>
      <c r="AA40" s="133">
        <f t="shared" si="34"/>
        <v>0</v>
      </c>
      <c r="AB40" s="133">
        <f t="shared" si="35"/>
        <v>0</v>
      </c>
      <c r="AC40" s="133">
        <f t="shared" si="36"/>
        <v>0</v>
      </c>
    </row>
    <row r="41" spans="1:29" x14ac:dyDescent="0.25">
      <c r="A41" s="97" t="s">
        <v>206</v>
      </c>
      <c r="B41" s="142"/>
      <c r="C41" s="138">
        <f t="shared" si="24"/>
        <v>0</v>
      </c>
      <c r="D41" s="117"/>
      <c r="E41" s="115">
        <f t="shared" si="0"/>
        <v>0</v>
      </c>
      <c r="F41" s="139"/>
      <c r="G41" s="115">
        <f t="shared" si="1"/>
        <v>0</v>
      </c>
      <c r="H41" s="140"/>
      <c r="I41" s="86">
        <f t="shared" si="2"/>
        <v>0</v>
      </c>
      <c r="J41" s="140"/>
      <c r="K41" s="86">
        <f t="shared" si="25"/>
        <v>0</v>
      </c>
      <c r="L41" s="141"/>
      <c r="M41" s="98"/>
      <c r="N41" s="86">
        <f t="shared" si="26"/>
        <v>0</v>
      </c>
      <c r="O41" s="87">
        <f t="shared" si="5"/>
        <v>0</v>
      </c>
      <c r="T41" s="133">
        <f t="shared" si="27"/>
        <v>0</v>
      </c>
      <c r="U41" s="133">
        <f t="shared" si="28"/>
        <v>0</v>
      </c>
      <c r="V41" s="133">
        <f t="shared" si="29"/>
        <v>0</v>
      </c>
      <c r="W41" s="133">
        <f t="shared" si="30"/>
        <v>0</v>
      </c>
      <c r="X41" s="133">
        <f t="shared" si="31"/>
        <v>0</v>
      </c>
      <c r="Y41" s="133">
        <f t="shared" si="32"/>
        <v>0</v>
      </c>
      <c r="Z41" s="133">
        <f t="shared" si="33"/>
        <v>0</v>
      </c>
      <c r="AA41" s="133">
        <f t="shared" si="34"/>
        <v>0</v>
      </c>
      <c r="AB41" s="133">
        <f t="shared" si="35"/>
        <v>0</v>
      </c>
      <c r="AC41" s="133">
        <f t="shared" si="36"/>
        <v>0</v>
      </c>
    </row>
    <row r="42" spans="1:29" x14ac:dyDescent="0.25">
      <c r="A42" s="97" t="s">
        <v>207</v>
      </c>
      <c r="B42" s="142"/>
      <c r="C42" s="138">
        <f t="shared" si="24"/>
        <v>0</v>
      </c>
      <c r="D42" s="117"/>
      <c r="E42" s="115">
        <f t="shared" si="0"/>
        <v>0</v>
      </c>
      <c r="F42" s="139"/>
      <c r="G42" s="115">
        <f t="shared" si="1"/>
        <v>0</v>
      </c>
      <c r="H42" s="140"/>
      <c r="I42" s="86">
        <f t="shared" si="2"/>
        <v>0</v>
      </c>
      <c r="J42" s="140"/>
      <c r="K42" s="86">
        <f t="shared" si="25"/>
        <v>0</v>
      </c>
      <c r="L42" s="141"/>
      <c r="M42" s="98"/>
      <c r="N42" s="86">
        <f t="shared" si="26"/>
        <v>0</v>
      </c>
      <c r="O42" s="87">
        <f t="shared" si="5"/>
        <v>0</v>
      </c>
      <c r="T42" s="133">
        <f t="shared" si="27"/>
        <v>0</v>
      </c>
      <c r="U42" s="133">
        <f t="shared" si="28"/>
        <v>0</v>
      </c>
      <c r="V42" s="133">
        <f t="shared" si="29"/>
        <v>0</v>
      </c>
      <c r="W42" s="133">
        <f t="shared" si="30"/>
        <v>0</v>
      </c>
      <c r="X42" s="133">
        <f t="shared" si="31"/>
        <v>0</v>
      </c>
      <c r="Y42" s="133">
        <f t="shared" si="32"/>
        <v>0</v>
      </c>
      <c r="Z42" s="133">
        <f t="shared" si="33"/>
        <v>0</v>
      </c>
      <c r="AA42" s="133">
        <f t="shared" si="34"/>
        <v>0</v>
      </c>
      <c r="AB42" s="133">
        <f t="shared" si="35"/>
        <v>0</v>
      </c>
      <c r="AC42" s="133">
        <f t="shared" si="36"/>
        <v>0</v>
      </c>
    </row>
    <row r="43" spans="1:29" x14ac:dyDescent="0.25">
      <c r="A43" s="97" t="s">
        <v>208</v>
      </c>
      <c r="B43" s="142"/>
      <c r="C43" s="138">
        <f t="shared" si="24"/>
        <v>0</v>
      </c>
      <c r="D43" s="117"/>
      <c r="E43" s="115">
        <f t="shared" si="0"/>
        <v>0</v>
      </c>
      <c r="F43" s="139"/>
      <c r="G43" s="115">
        <f t="shared" si="1"/>
        <v>0</v>
      </c>
      <c r="H43" s="140"/>
      <c r="I43" s="86">
        <f t="shared" si="2"/>
        <v>0</v>
      </c>
      <c r="J43" s="140"/>
      <c r="K43" s="86">
        <f t="shared" si="25"/>
        <v>0</v>
      </c>
      <c r="L43" s="141"/>
      <c r="M43" s="98"/>
      <c r="N43" s="86">
        <f t="shared" si="26"/>
        <v>0</v>
      </c>
      <c r="O43" s="87">
        <f t="shared" si="5"/>
        <v>0</v>
      </c>
      <c r="T43" s="133">
        <f t="shared" si="27"/>
        <v>0</v>
      </c>
      <c r="U43" s="133">
        <f t="shared" si="28"/>
        <v>0</v>
      </c>
      <c r="V43" s="133">
        <f t="shared" si="29"/>
        <v>0</v>
      </c>
      <c r="W43" s="133">
        <f t="shared" si="30"/>
        <v>0</v>
      </c>
      <c r="X43" s="133">
        <f t="shared" si="31"/>
        <v>0</v>
      </c>
      <c r="Y43" s="133">
        <f t="shared" si="32"/>
        <v>0</v>
      </c>
      <c r="Z43" s="133">
        <f t="shared" si="33"/>
        <v>0</v>
      </c>
      <c r="AA43" s="133">
        <f t="shared" si="34"/>
        <v>0</v>
      </c>
      <c r="AB43" s="133">
        <f t="shared" si="35"/>
        <v>0</v>
      </c>
      <c r="AC43" s="133">
        <f t="shared" si="36"/>
        <v>0</v>
      </c>
    </row>
    <row r="44" spans="1:29" x14ac:dyDescent="0.25">
      <c r="A44" s="97" t="s">
        <v>209</v>
      </c>
      <c r="B44" s="142"/>
      <c r="C44" s="138">
        <f t="shared" si="24"/>
        <v>0</v>
      </c>
      <c r="D44" s="117"/>
      <c r="E44" s="115">
        <f t="shared" si="0"/>
        <v>0</v>
      </c>
      <c r="F44" s="139"/>
      <c r="G44" s="115">
        <f t="shared" si="1"/>
        <v>0</v>
      </c>
      <c r="H44" s="140"/>
      <c r="I44" s="86">
        <f t="shared" si="2"/>
        <v>0</v>
      </c>
      <c r="J44" s="140"/>
      <c r="K44" s="86">
        <f t="shared" si="25"/>
        <v>0</v>
      </c>
      <c r="L44" s="141"/>
      <c r="M44" s="98"/>
      <c r="N44" s="86">
        <f t="shared" si="26"/>
        <v>0</v>
      </c>
      <c r="O44" s="87">
        <f t="shared" si="5"/>
        <v>0</v>
      </c>
      <c r="T44" s="133">
        <f t="shared" si="27"/>
        <v>0</v>
      </c>
      <c r="U44" s="133">
        <f t="shared" si="28"/>
        <v>0</v>
      </c>
      <c r="V44" s="133">
        <f t="shared" si="29"/>
        <v>0</v>
      </c>
      <c r="W44" s="133">
        <f t="shared" si="30"/>
        <v>0</v>
      </c>
      <c r="X44" s="133">
        <f t="shared" si="31"/>
        <v>0</v>
      </c>
      <c r="Y44" s="133">
        <f t="shared" si="32"/>
        <v>0</v>
      </c>
      <c r="Z44" s="133">
        <f t="shared" si="33"/>
        <v>0</v>
      </c>
      <c r="AA44" s="133">
        <f t="shared" si="34"/>
        <v>0</v>
      </c>
      <c r="AB44" s="133">
        <f t="shared" si="35"/>
        <v>0</v>
      </c>
      <c r="AC44" s="133">
        <f t="shared" si="36"/>
        <v>0</v>
      </c>
    </row>
    <row r="45" spans="1:29" x14ac:dyDescent="0.25">
      <c r="A45" s="97" t="s">
        <v>210</v>
      </c>
      <c r="B45" s="142"/>
      <c r="C45" s="138">
        <f t="shared" si="24"/>
        <v>0</v>
      </c>
      <c r="D45" s="117"/>
      <c r="E45" s="115">
        <f t="shared" si="0"/>
        <v>0</v>
      </c>
      <c r="F45" s="139"/>
      <c r="G45" s="115">
        <f t="shared" si="1"/>
        <v>0</v>
      </c>
      <c r="H45" s="140"/>
      <c r="I45" s="86">
        <f t="shared" si="2"/>
        <v>0</v>
      </c>
      <c r="J45" s="140"/>
      <c r="K45" s="86">
        <f t="shared" si="25"/>
        <v>0</v>
      </c>
      <c r="L45" s="141"/>
      <c r="M45" s="98"/>
      <c r="N45" s="86">
        <f t="shared" si="26"/>
        <v>0</v>
      </c>
      <c r="O45" s="87">
        <f t="shared" si="5"/>
        <v>0</v>
      </c>
      <c r="T45" s="133">
        <f t="shared" si="27"/>
        <v>0</v>
      </c>
      <c r="U45" s="133">
        <f t="shared" si="28"/>
        <v>0</v>
      </c>
      <c r="V45" s="133">
        <f t="shared" si="29"/>
        <v>0</v>
      </c>
      <c r="W45" s="133">
        <f t="shared" si="30"/>
        <v>0</v>
      </c>
      <c r="X45" s="133">
        <f t="shared" si="31"/>
        <v>0</v>
      </c>
      <c r="Y45" s="133">
        <f t="shared" si="32"/>
        <v>0</v>
      </c>
      <c r="Z45" s="133">
        <f t="shared" si="33"/>
        <v>0</v>
      </c>
      <c r="AA45" s="133">
        <f t="shared" si="34"/>
        <v>0</v>
      </c>
      <c r="AB45" s="133">
        <f t="shared" si="35"/>
        <v>0</v>
      </c>
      <c r="AC45" s="133">
        <f t="shared" si="36"/>
        <v>0</v>
      </c>
    </row>
    <row r="46" spans="1:29" x14ac:dyDescent="0.25">
      <c r="A46" s="97" t="s">
        <v>211</v>
      </c>
      <c r="B46" s="142"/>
      <c r="C46" s="138">
        <f t="shared" si="24"/>
        <v>0</v>
      </c>
      <c r="D46" s="117"/>
      <c r="E46" s="115">
        <f t="shared" si="0"/>
        <v>0</v>
      </c>
      <c r="F46" s="139"/>
      <c r="G46" s="115">
        <f t="shared" si="1"/>
        <v>0</v>
      </c>
      <c r="H46" s="140"/>
      <c r="I46" s="86">
        <f t="shared" si="2"/>
        <v>0</v>
      </c>
      <c r="J46" s="140"/>
      <c r="K46" s="86">
        <f t="shared" si="25"/>
        <v>0</v>
      </c>
      <c r="L46" s="141"/>
      <c r="M46" s="98"/>
      <c r="N46" s="86">
        <f t="shared" si="26"/>
        <v>0</v>
      </c>
      <c r="O46" s="87">
        <f t="shared" si="5"/>
        <v>0</v>
      </c>
      <c r="T46" s="133">
        <f t="shared" si="27"/>
        <v>0</v>
      </c>
      <c r="U46" s="133">
        <f t="shared" si="28"/>
        <v>0</v>
      </c>
      <c r="V46" s="133">
        <f t="shared" si="29"/>
        <v>0</v>
      </c>
      <c r="W46" s="133">
        <f t="shared" si="30"/>
        <v>0</v>
      </c>
      <c r="X46" s="133">
        <f t="shared" si="31"/>
        <v>0</v>
      </c>
      <c r="Y46" s="133">
        <f t="shared" si="32"/>
        <v>0</v>
      </c>
      <c r="Z46" s="133">
        <f t="shared" si="33"/>
        <v>0</v>
      </c>
      <c r="AA46" s="133">
        <f t="shared" si="34"/>
        <v>0</v>
      </c>
      <c r="AB46" s="133">
        <f t="shared" si="35"/>
        <v>0</v>
      </c>
      <c r="AC46" s="133">
        <f t="shared" si="36"/>
        <v>0</v>
      </c>
    </row>
    <row r="47" spans="1:29" x14ac:dyDescent="0.25">
      <c r="A47" s="97" t="s">
        <v>212</v>
      </c>
      <c r="B47" s="142"/>
      <c r="C47" s="138">
        <f t="shared" si="24"/>
        <v>0</v>
      </c>
      <c r="D47" s="117"/>
      <c r="E47" s="115">
        <f t="shared" si="0"/>
        <v>0</v>
      </c>
      <c r="F47" s="139"/>
      <c r="G47" s="115">
        <f t="shared" si="1"/>
        <v>0</v>
      </c>
      <c r="H47" s="140"/>
      <c r="I47" s="86">
        <f t="shared" si="2"/>
        <v>0</v>
      </c>
      <c r="J47" s="140"/>
      <c r="K47" s="86">
        <f t="shared" si="25"/>
        <v>0</v>
      </c>
      <c r="L47" s="141"/>
      <c r="M47" s="98"/>
      <c r="N47" s="86">
        <f t="shared" si="26"/>
        <v>0</v>
      </c>
      <c r="O47" s="87">
        <f t="shared" si="5"/>
        <v>0</v>
      </c>
      <c r="T47" s="133">
        <f t="shared" si="27"/>
        <v>0</v>
      </c>
      <c r="U47" s="133">
        <f t="shared" si="28"/>
        <v>0</v>
      </c>
      <c r="V47" s="133">
        <f t="shared" si="29"/>
        <v>0</v>
      </c>
      <c r="W47" s="133">
        <f t="shared" si="30"/>
        <v>0</v>
      </c>
      <c r="X47" s="133">
        <f t="shared" si="31"/>
        <v>0</v>
      </c>
      <c r="Y47" s="133">
        <f t="shared" si="32"/>
        <v>0</v>
      </c>
      <c r="Z47" s="133">
        <f t="shared" si="33"/>
        <v>0</v>
      </c>
      <c r="AA47" s="133">
        <f t="shared" si="34"/>
        <v>0</v>
      </c>
      <c r="AB47" s="133">
        <f t="shared" si="35"/>
        <v>0</v>
      </c>
      <c r="AC47" s="133">
        <f t="shared" si="36"/>
        <v>0</v>
      </c>
    </row>
    <row r="48" spans="1:29" x14ac:dyDescent="0.25">
      <c r="A48" s="97" t="s">
        <v>213</v>
      </c>
      <c r="B48" s="142"/>
      <c r="C48" s="138">
        <f t="shared" si="24"/>
        <v>0</v>
      </c>
      <c r="D48" s="117"/>
      <c r="E48" s="115">
        <f t="shared" si="0"/>
        <v>0</v>
      </c>
      <c r="F48" s="139"/>
      <c r="G48" s="115">
        <f t="shared" si="1"/>
        <v>0</v>
      </c>
      <c r="H48" s="140"/>
      <c r="I48" s="86">
        <f t="shared" si="2"/>
        <v>0</v>
      </c>
      <c r="J48" s="140"/>
      <c r="K48" s="86">
        <f t="shared" si="25"/>
        <v>0</v>
      </c>
      <c r="L48" s="141"/>
      <c r="M48" s="98"/>
      <c r="N48" s="86">
        <f t="shared" si="26"/>
        <v>0</v>
      </c>
      <c r="O48" s="87">
        <f t="shared" si="5"/>
        <v>0</v>
      </c>
      <c r="T48" s="133">
        <f t="shared" si="27"/>
        <v>0</v>
      </c>
      <c r="U48" s="133">
        <f t="shared" si="28"/>
        <v>0</v>
      </c>
      <c r="V48" s="133">
        <f t="shared" si="29"/>
        <v>0</v>
      </c>
      <c r="W48" s="133">
        <f t="shared" si="30"/>
        <v>0</v>
      </c>
      <c r="X48" s="133">
        <f t="shared" si="31"/>
        <v>0</v>
      </c>
      <c r="Y48" s="133">
        <f t="shared" si="32"/>
        <v>0</v>
      </c>
      <c r="Z48" s="133">
        <f t="shared" si="33"/>
        <v>0</v>
      </c>
      <c r="AA48" s="133">
        <f t="shared" si="34"/>
        <v>0</v>
      </c>
      <c r="AB48" s="133">
        <f t="shared" si="35"/>
        <v>0</v>
      </c>
      <c r="AC48" s="133">
        <f t="shared" si="36"/>
        <v>0</v>
      </c>
    </row>
    <row r="49" spans="1:29" x14ac:dyDescent="0.25">
      <c r="A49" s="97" t="s">
        <v>214</v>
      </c>
      <c r="B49" s="142"/>
      <c r="C49" s="138">
        <f t="shared" si="24"/>
        <v>0</v>
      </c>
      <c r="D49" s="117"/>
      <c r="E49" s="115">
        <f t="shared" si="0"/>
        <v>0</v>
      </c>
      <c r="F49" s="139"/>
      <c r="G49" s="115">
        <f t="shared" si="1"/>
        <v>0</v>
      </c>
      <c r="H49" s="140"/>
      <c r="I49" s="86">
        <f t="shared" si="2"/>
        <v>0</v>
      </c>
      <c r="J49" s="140"/>
      <c r="K49" s="86">
        <f t="shared" si="25"/>
        <v>0</v>
      </c>
      <c r="L49" s="141"/>
      <c r="M49" s="98"/>
      <c r="N49" s="86">
        <f t="shared" si="26"/>
        <v>0</v>
      </c>
      <c r="O49" s="87">
        <f t="shared" si="5"/>
        <v>0</v>
      </c>
      <c r="T49" s="133">
        <f t="shared" si="27"/>
        <v>0</v>
      </c>
      <c r="U49" s="133">
        <f t="shared" si="28"/>
        <v>0</v>
      </c>
      <c r="V49" s="133">
        <f t="shared" si="29"/>
        <v>0</v>
      </c>
      <c r="W49" s="133">
        <f t="shared" si="30"/>
        <v>0</v>
      </c>
      <c r="X49" s="133">
        <f t="shared" si="31"/>
        <v>0</v>
      </c>
      <c r="Y49" s="133">
        <f t="shared" si="32"/>
        <v>0</v>
      </c>
      <c r="Z49" s="133">
        <f t="shared" si="33"/>
        <v>0</v>
      </c>
      <c r="AA49" s="133">
        <f t="shared" si="34"/>
        <v>0</v>
      </c>
      <c r="AB49" s="133">
        <f t="shared" si="35"/>
        <v>0</v>
      </c>
      <c r="AC49" s="133">
        <f t="shared" si="36"/>
        <v>0</v>
      </c>
    </row>
    <row r="50" spans="1:29" x14ac:dyDescent="0.25">
      <c r="A50" s="97" t="s">
        <v>215</v>
      </c>
      <c r="B50" s="142"/>
      <c r="C50" s="138">
        <f t="shared" si="24"/>
        <v>0</v>
      </c>
      <c r="D50" s="117"/>
      <c r="E50" s="115">
        <f t="shared" si="0"/>
        <v>0</v>
      </c>
      <c r="F50" s="139"/>
      <c r="G50" s="115">
        <f t="shared" si="1"/>
        <v>0</v>
      </c>
      <c r="H50" s="140"/>
      <c r="I50" s="86">
        <f t="shared" si="2"/>
        <v>0</v>
      </c>
      <c r="J50" s="140"/>
      <c r="K50" s="86">
        <f t="shared" si="25"/>
        <v>0</v>
      </c>
      <c r="L50" s="141"/>
      <c r="M50" s="98"/>
      <c r="N50" s="86">
        <f t="shared" si="26"/>
        <v>0</v>
      </c>
      <c r="O50" s="87">
        <f t="shared" si="5"/>
        <v>0</v>
      </c>
      <c r="T50" s="133">
        <f t="shared" si="27"/>
        <v>0</v>
      </c>
      <c r="U50" s="133">
        <f t="shared" si="28"/>
        <v>0</v>
      </c>
      <c r="V50" s="133">
        <f t="shared" si="29"/>
        <v>0</v>
      </c>
      <c r="W50" s="133">
        <f t="shared" si="30"/>
        <v>0</v>
      </c>
      <c r="X50" s="133">
        <f t="shared" si="31"/>
        <v>0</v>
      </c>
      <c r="Y50" s="133">
        <f t="shared" si="32"/>
        <v>0</v>
      </c>
      <c r="Z50" s="133">
        <f t="shared" si="33"/>
        <v>0</v>
      </c>
      <c r="AA50" s="133">
        <f t="shared" si="34"/>
        <v>0</v>
      </c>
      <c r="AB50" s="133">
        <f t="shared" si="35"/>
        <v>0</v>
      </c>
      <c r="AC50" s="133">
        <f t="shared" si="36"/>
        <v>0</v>
      </c>
    </row>
    <row r="51" spans="1:29" x14ac:dyDescent="0.25">
      <c r="A51" s="97" t="s">
        <v>216</v>
      </c>
      <c r="B51" s="142"/>
      <c r="C51" s="138">
        <f t="shared" si="24"/>
        <v>0</v>
      </c>
      <c r="D51" s="117"/>
      <c r="E51" s="115">
        <f t="shared" si="0"/>
        <v>0</v>
      </c>
      <c r="F51" s="139"/>
      <c r="G51" s="115">
        <f t="shared" si="1"/>
        <v>0</v>
      </c>
      <c r="H51" s="140"/>
      <c r="I51" s="86">
        <f t="shared" si="2"/>
        <v>0</v>
      </c>
      <c r="J51" s="140"/>
      <c r="K51" s="86">
        <f t="shared" si="25"/>
        <v>0</v>
      </c>
      <c r="L51" s="141"/>
      <c r="M51" s="98"/>
      <c r="N51" s="86">
        <f t="shared" si="26"/>
        <v>0</v>
      </c>
      <c r="O51" s="87">
        <f t="shared" si="5"/>
        <v>0</v>
      </c>
      <c r="T51" s="133">
        <f t="shared" si="27"/>
        <v>0</v>
      </c>
      <c r="U51" s="133">
        <f t="shared" si="28"/>
        <v>0</v>
      </c>
      <c r="V51" s="133">
        <f t="shared" si="29"/>
        <v>0</v>
      </c>
      <c r="W51" s="133">
        <f t="shared" si="30"/>
        <v>0</v>
      </c>
      <c r="X51" s="133">
        <f t="shared" si="31"/>
        <v>0</v>
      </c>
      <c r="Y51" s="133">
        <f t="shared" si="32"/>
        <v>0</v>
      </c>
      <c r="Z51" s="133">
        <f t="shared" si="33"/>
        <v>0</v>
      </c>
      <c r="AA51" s="133">
        <f t="shared" si="34"/>
        <v>0</v>
      </c>
      <c r="AB51" s="133">
        <f t="shared" si="35"/>
        <v>0</v>
      </c>
      <c r="AC51" s="133">
        <f t="shared" si="36"/>
        <v>0</v>
      </c>
    </row>
    <row r="52" spans="1:29" x14ac:dyDescent="0.25">
      <c r="A52" s="97" t="s">
        <v>217</v>
      </c>
      <c r="B52" s="142"/>
      <c r="C52" s="138">
        <f t="shared" si="24"/>
        <v>0</v>
      </c>
      <c r="D52" s="117"/>
      <c r="E52" s="115">
        <f t="shared" si="0"/>
        <v>0</v>
      </c>
      <c r="F52" s="139"/>
      <c r="G52" s="115">
        <f t="shared" si="1"/>
        <v>0</v>
      </c>
      <c r="H52" s="140"/>
      <c r="I52" s="86">
        <f t="shared" si="2"/>
        <v>0</v>
      </c>
      <c r="J52" s="140"/>
      <c r="K52" s="86">
        <f t="shared" si="25"/>
        <v>0</v>
      </c>
      <c r="L52" s="141"/>
      <c r="M52" s="98"/>
      <c r="N52" s="86">
        <f t="shared" si="26"/>
        <v>0</v>
      </c>
      <c r="O52" s="87">
        <f t="shared" si="5"/>
        <v>0</v>
      </c>
      <c r="T52" s="133">
        <f t="shared" si="27"/>
        <v>0</v>
      </c>
      <c r="U52" s="133">
        <f t="shared" si="28"/>
        <v>0</v>
      </c>
      <c r="V52" s="133">
        <f t="shared" si="29"/>
        <v>0</v>
      </c>
      <c r="W52" s="133">
        <f t="shared" si="30"/>
        <v>0</v>
      </c>
      <c r="X52" s="133">
        <f t="shared" si="31"/>
        <v>0</v>
      </c>
      <c r="Y52" s="133">
        <f t="shared" si="32"/>
        <v>0</v>
      </c>
      <c r="Z52" s="133">
        <f t="shared" si="33"/>
        <v>0</v>
      </c>
      <c r="AA52" s="133">
        <f t="shared" si="34"/>
        <v>0</v>
      </c>
      <c r="AB52" s="133">
        <f t="shared" si="35"/>
        <v>0</v>
      </c>
      <c r="AC52" s="133">
        <f t="shared" si="36"/>
        <v>0</v>
      </c>
    </row>
    <row r="53" spans="1:29" x14ac:dyDescent="0.25">
      <c r="A53" s="97" t="s">
        <v>218</v>
      </c>
      <c r="B53" s="142"/>
      <c r="C53" s="138">
        <f t="shared" si="24"/>
        <v>0</v>
      </c>
      <c r="D53" s="117"/>
      <c r="E53" s="115">
        <f t="shared" si="0"/>
        <v>0</v>
      </c>
      <c r="F53" s="139"/>
      <c r="G53" s="115">
        <f t="shared" si="1"/>
        <v>0</v>
      </c>
      <c r="H53" s="140"/>
      <c r="I53" s="86">
        <f t="shared" si="2"/>
        <v>0</v>
      </c>
      <c r="J53" s="140"/>
      <c r="K53" s="86">
        <f t="shared" si="25"/>
        <v>0</v>
      </c>
      <c r="L53" s="141"/>
      <c r="M53" s="98"/>
      <c r="N53" s="86">
        <f t="shared" si="26"/>
        <v>0</v>
      </c>
      <c r="O53" s="87">
        <f t="shared" si="5"/>
        <v>0</v>
      </c>
      <c r="T53" s="133">
        <f t="shared" si="27"/>
        <v>0</v>
      </c>
      <c r="U53" s="133">
        <f t="shared" si="28"/>
        <v>0</v>
      </c>
      <c r="V53" s="133">
        <f t="shared" si="29"/>
        <v>0</v>
      </c>
      <c r="W53" s="133">
        <f t="shared" si="30"/>
        <v>0</v>
      </c>
      <c r="X53" s="133">
        <f t="shared" si="31"/>
        <v>0</v>
      </c>
      <c r="Y53" s="133">
        <f t="shared" si="32"/>
        <v>0</v>
      </c>
      <c r="Z53" s="133">
        <f t="shared" si="33"/>
        <v>0</v>
      </c>
      <c r="AA53" s="133">
        <f t="shared" si="34"/>
        <v>0</v>
      </c>
      <c r="AB53" s="133">
        <f t="shared" si="35"/>
        <v>0</v>
      </c>
      <c r="AC53" s="133">
        <f t="shared" si="36"/>
        <v>0</v>
      </c>
    </row>
    <row r="54" spans="1:29" x14ac:dyDescent="0.25">
      <c r="A54" s="97" t="s">
        <v>219</v>
      </c>
      <c r="B54" s="142"/>
      <c r="C54" s="138">
        <f t="shared" si="24"/>
        <v>0</v>
      </c>
      <c r="D54" s="117"/>
      <c r="E54" s="115">
        <f t="shared" si="0"/>
        <v>0</v>
      </c>
      <c r="F54" s="139"/>
      <c r="G54" s="115">
        <f t="shared" si="1"/>
        <v>0</v>
      </c>
      <c r="H54" s="140"/>
      <c r="I54" s="86">
        <f t="shared" si="2"/>
        <v>0</v>
      </c>
      <c r="J54" s="140"/>
      <c r="K54" s="86">
        <f t="shared" si="25"/>
        <v>0</v>
      </c>
      <c r="L54" s="141"/>
      <c r="M54" s="98"/>
      <c r="N54" s="86">
        <f t="shared" si="26"/>
        <v>0</v>
      </c>
      <c r="O54" s="87">
        <f t="shared" si="5"/>
        <v>0</v>
      </c>
      <c r="T54" s="133">
        <f t="shared" si="27"/>
        <v>0</v>
      </c>
      <c r="U54" s="133">
        <f t="shared" si="28"/>
        <v>0</v>
      </c>
      <c r="V54" s="133">
        <f t="shared" si="29"/>
        <v>0</v>
      </c>
      <c r="W54" s="133">
        <f t="shared" si="30"/>
        <v>0</v>
      </c>
      <c r="X54" s="133">
        <f t="shared" si="31"/>
        <v>0</v>
      </c>
      <c r="Y54" s="133">
        <f t="shared" si="32"/>
        <v>0</v>
      </c>
      <c r="Z54" s="133">
        <f t="shared" si="33"/>
        <v>0</v>
      </c>
      <c r="AA54" s="133">
        <f t="shared" si="34"/>
        <v>0</v>
      </c>
      <c r="AB54" s="133">
        <f t="shared" si="35"/>
        <v>0</v>
      </c>
      <c r="AC54" s="133">
        <f t="shared" si="36"/>
        <v>0</v>
      </c>
    </row>
    <row r="55" spans="1:29" x14ac:dyDescent="0.25">
      <c r="A55" s="97" t="s">
        <v>220</v>
      </c>
      <c r="B55" s="142"/>
      <c r="C55" s="138">
        <f t="shared" si="24"/>
        <v>0</v>
      </c>
      <c r="D55" s="117"/>
      <c r="E55" s="115">
        <f t="shared" si="0"/>
        <v>0</v>
      </c>
      <c r="F55" s="139"/>
      <c r="G55" s="115">
        <f t="shared" si="1"/>
        <v>0</v>
      </c>
      <c r="H55" s="140"/>
      <c r="I55" s="86">
        <f t="shared" si="2"/>
        <v>0</v>
      </c>
      <c r="J55" s="140"/>
      <c r="K55" s="86">
        <f t="shared" si="25"/>
        <v>0</v>
      </c>
      <c r="L55" s="141"/>
      <c r="M55" s="98"/>
      <c r="N55" s="86">
        <f t="shared" si="26"/>
        <v>0</v>
      </c>
      <c r="O55" s="87">
        <f t="shared" si="5"/>
        <v>0</v>
      </c>
      <c r="T55" s="133">
        <f t="shared" si="27"/>
        <v>0</v>
      </c>
      <c r="U55" s="133">
        <f t="shared" si="28"/>
        <v>0</v>
      </c>
      <c r="V55" s="133">
        <f t="shared" si="29"/>
        <v>0</v>
      </c>
      <c r="W55" s="133">
        <f t="shared" si="30"/>
        <v>0</v>
      </c>
      <c r="X55" s="133">
        <f t="shared" si="31"/>
        <v>0</v>
      </c>
      <c r="Y55" s="133">
        <f t="shared" si="32"/>
        <v>0</v>
      </c>
      <c r="Z55" s="133">
        <f t="shared" si="33"/>
        <v>0</v>
      </c>
      <c r="AA55" s="133">
        <f t="shared" si="34"/>
        <v>0</v>
      </c>
      <c r="AB55" s="133">
        <f t="shared" si="35"/>
        <v>0</v>
      </c>
      <c r="AC55" s="133">
        <f t="shared" si="36"/>
        <v>0</v>
      </c>
    </row>
    <row r="56" spans="1:29" x14ac:dyDescent="0.25">
      <c r="A56" s="97" t="s">
        <v>221</v>
      </c>
      <c r="B56" s="142"/>
      <c r="C56" s="138">
        <f t="shared" si="24"/>
        <v>0</v>
      </c>
      <c r="D56" s="117"/>
      <c r="E56" s="115">
        <f t="shared" si="0"/>
        <v>0</v>
      </c>
      <c r="F56" s="139"/>
      <c r="G56" s="115">
        <f t="shared" si="1"/>
        <v>0</v>
      </c>
      <c r="H56" s="140"/>
      <c r="I56" s="86">
        <f t="shared" si="2"/>
        <v>0</v>
      </c>
      <c r="J56" s="140"/>
      <c r="K56" s="86">
        <f t="shared" si="25"/>
        <v>0</v>
      </c>
      <c r="L56" s="141"/>
      <c r="M56" s="98"/>
      <c r="N56" s="86">
        <f t="shared" si="26"/>
        <v>0</v>
      </c>
      <c r="O56" s="87">
        <f t="shared" si="5"/>
        <v>0</v>
      </c>
      <c r="T56" s="133">
        <f t="shared" si="27"/>
        <v>0</v>
      </c>
      <c r="U56" s="133">
        <f t="shared" si="28"/>
        <v>0</v>
      </c>
      <c r="V56" s="133">
        <f t="shared" si="29"/>
        <v>0</v>
      </c>
      <c r="W56" s="133">
        <f t="shared" si="30"/>
        <v>0</v>
      </c>
      <c r="X56" s="133">
        <f t="shared" si="31"/>
        <v>0</v>
      </c>
      <c r="Y56" s="133">
        <f t="shared" si="32"/>
        <v>0</v>
      </c>
      <c r="Z56" s="133">
        <f t="shared" si="33"/>
        <v>0</v>
      </c>
      <c r="AA56" s="133">
        <f t="shared" si="34"/>
        <v>0</v>
      </c>
      <c r="AB56" s="133">
        <f t="shared" si="35"/>
        <v>0</v>
      </c>
      <c r="AC56" s="133">
        <f t="shared" si="36"/>
        <v>0</v>
      </c>
    </row>
    <row r="57" spans="1:29" x14ac:dyDescent="0.25">
      <c r="A57" s="97" t="s">
        <v>222</v>
      </c>
      <c r="B57" s="142"/>
      <c r="C57" s="138">
        <f t="shared" si="24"/>
        <v>0</v>
      </c>
      <c r="D57" s="117"/>
      <c r="E57" s="115">
        <f t="shared" si="0"/>
        <v>0</v>
      </c>
      <c r="F57" s="139"/>
      <c r="G57" s="115">
        <f t="shared" si="1"/>
        <v>0</v>
      </c>
      <c r="H57" s="140"/>
      <c r="I57" s="86">
        <f t="shared" si="2"/>
        <v>0</v>
      </c>
      <c r="J57" s="140"/>
      <c r="K57" s="86">
        <f t="shared" si="25"/>
        <v>0</v>
      </c>
      <c r="L57" s="141"/>
      <c r="M57" s="98"/>
      <c r="N57" s="86">
        <f t="shared" si="26"/>
        <v>0</v>
      </c>
      <c r="O57" s="87">
        <f t="shared" si="5"/>
        <v>0</v>
      </c>
      <c r="T57" s="133">
        <f t="shared" si="27"/>
        <v>0</v>
      </c>
      <c r="U57" s="133">
        <f t="shared" si="28"/>
        <v>0</v>
      </c>
      <c r="V57" s="133">
        <f t="shared" si="29"/>
        <v>0</v>
      </c>
      <c r="W57" s="133">
        <f t="shared" si="30"/>
        <v>0</v>
      </c>
      <c r="X57" s="133">
        <f t="shared" si="31"/>
        <v>0</v>
      </c>
      <c r="Y57" s="133">
        <f t="shared" si="32"/>
        <v>0</v>
      </c>
      <c r="Z57" s="133">
        <f t="shared" si="33"/>
        <v>0</v>
      </c>
      <c r="AA57" s="133">
        <f t="shared" si="34"/>
        <v>0</v>
      </c>
      <c r="AB57" s="133">
        <f t="shared" si="35"/>
        <v>0</v>
      </c>
      <c r="AC57" s="133">
        <f t="shared" si="36"/>
        <v>0</v>
      </c>
    </row>
    <row r="58" spans="1:29" x14ac:dyDescent="0.25">
      <c r="A58" s="97" t="s">
        <v>223</v>
      </c>
      <c r="B58" s="142"/>
      <c r="C58" s="138">
        <f t="shared" si="24"/>
        <v>0</v>
      </c>
      <c r="D58" s="117"/>
      <c r="E58" s="115">
        <f t="shared" si="0"/>
        <v>0</v>
      </c>
      <c r="F58" s="139"/>
      <c r="G58" s="115">
        <f t="shared" si="1"/>
        <v>0</v>
      </c>
      <c r="H58" s="140"/>
      <c r="I58" s="86">
        <f t="shared" si="2"/>
        <v>0</v>
      </c>
      <c r="J58" s="140"/>
      <c r="K58" s="86">
        <f t="shared" si="25"/>
        <v>0</v>
      </c>
      <c r="L58" s="141"/>
      <c r="M58" s="98"/>
      <c r="N58" s="86">
        <f t="shared" si="26"/>
        <v>0</v>
      </c>
      <c r="O58" s="87">
        <f t="shared" si="5"/>
        <v>0</v>
      </c>
      <c r="T58" s="133">
        <f t="shared" si="27"/>
        <v>0</v>
      </c>
      <c r="U58" s="133">
        <f t="shared" si="28"/>
        <v>0</v>
      </c>
      <c r="V58" s="133">
        <f t="shared" si="29"/>
        <v>0</v>
      </c>
      <c r="W58" s="133">
        <f t="shared" si="30"/>
        <v>0</v>
      </c>
      <c r="X58" s="133">
        <f t="shared" si="31"/>
        <v>0</v>
      </c>
      <c r="Y58" s="133">
        <f t="shared" si="32"/>
        <v>0</v>
      </c>
      <c r="Z58" s="133">
        <f t="shared" si="33"/>
        <v>0</v>
      </c>
      <c r="AA58" s="133">
        <f t="shared" si="34"/>
        <v>0</v>
      </c>
      <c r="AB58" s="133">
        <f t="shared" si="35"/>
        <v>0</v>
      </c>
      <c r="AC58" s="133">
        <f t="shared" si="36"/>
        <v>0</v>
      </c>
    </row>
    <row r="59" spans="1:29" x14ac:dyDescent="0.25">
      <c r="A59" s="97" t="s">
        <v>224</v>
      </c>
      <c r="B59" s="142"/>
      <c r="C59" s="138">
        <f t="shared" si="24"/>
        <v>0</v>
      </c>
      <c r="D59" s="117"/>
      <c r="E59" s="115">
        <f t="shared" si="0"/>
        <v>0</v>
      </c>
      <c r="F59" s="139"/>
      <c r="G59" s="115">
        <f t="shared" si="1"/>
        <v>0</v>
      </c>
      <c r="H59" s="140"/>
      <c r="I59" s="86">
        <f t="shared" si="2"/>
        <v>0</v>
      </c>
      <c r="J59" s="140"/>
      <c r="K59" s="86">
        <f t="shared" si="25"/>
        <v>0</v>
      </c>
      <c r="L59" s="141"/>
      <c r="M59" s="98"/>
      <c r="N59" s="86">
        <f t="shared" si="26"/>
        <v>0</v>
      </c>
      <c r="O59" s="87">
        <f t="shared" si="5"/>
        <v>0</v>
      </c>
      <c r="T59" s="133">
        <f t="shared" si="27"/>
        <v>0</v>
      </c>
      <c r="U59" s="133">
        <f t="shared" si="28"/>
        <v>0</v>
      </c>
      <c r="V59" s="133">
        <f t="shared" si="29"/>
        <v>0</v>
      </c>
      <c r="W59" s="133">
        <f t="shared" si="30"/>
        <v>0</v>
      </c>
      <c r="X59" s="133">
        <f t="shared" si="31"/>
        <v>0</v>
      </c>
      <c r="Y59" s="133">
        <f t="shared" si="32"/>
        <v>0</v>
      </c>
      <c r="Z59" s="133">
        <f t="shared" si="33"/>
        <v>0</v>
      </c>
      <c r="AA59" s="133">
        <f t="shared" si="34"/>
        <v>0</v>
      </c>
      <c r="AB59" s="133">
        <f t="shared" si="35"/>
        <v>0</v>
      </c>
      <c r="AC59" s="133">
        <f t="shared" si="36"/>
        <v>0</v>
      </c>
    </row>
    <row r="60" spans="1:29" x14ac:dyDescent="0.25">
      <c r="A60" s="97" t="s">
        <v>225</v>
      </c>
      <c r="B60" s="142"/>
      <c r="C60" s="138">
        <f t="shared" si="24"/>
        <v>0</v>
      </c>
      <c r="D60" s="117"/>
      <c r="E60" s="115">
        <f t="shared" si="0"/>
        <v>0</v>
      </c>
      <c r="F60" s="139"/>
      <c r="G60" s="115">
        <f t="shared" si="1"/>
        <v>0</v>
      </c>
      <c r="H60" s="140"/>
      <c r="I60" s="86">
        <f t="shared" si="2"/>
        <v>0</v>
      </c>
      <c r="J60" s="140"/>
      <c r="K60" s="86">
        <f t="shared" si="25"/>
        <v>0</v>
      </c>
      <c r="L60" s="141"/>
      <c r="M60" s="98"/>
      <c r="N60" s="86">
        <f t="shared" si="26"/>
        <v>0</v>
      </c>
      <c r="O60" s="87">
        <f t="shared" si="5"/>
        <v>0</v>
      </c>
      <c r="T60" s="133">
        <f t="shared" si="27"/>
        <v>0</v>
      </c>
      <c r="U60" s="133">
        <f t="shared" si="28"/>
        <v>0</v>
      </c>
      <c r="V60" s="133">
        <f t="shared" si="29"/>
        <v>0</v>
      </c>
      <c r="W60" s="133">
        <f t="shared" si="30"/>
        <v>0</v>
      </c>
      <c r="X60" s="133">
        <f t="shared" si="31"/>
        <v>0</v>
      </c>
      <c r="Y60" s="133">
        <f t="shared" si="32"/>
        <v>0</v>
      </c>
      <c r="Z60" s="133">
        <f t="shared" si="33"/>
        <v>0</v>
      </c>
      <c r="AA60" s="133">
        <f t="shared" si="34"/>
        <v>0</v>
      </c>
      <c r="AB60" s="133">
        <f t="shared" si="35"/>
        <v>0</v>
      </c>
      <c r="AC60" s="133">
        <f t="shared" si="36"/>
        <v>0</v>
      </c>
    </row>
    <row r="61" spans="1:29" x14ac:dyDescent="0.25">
      <c r="A61" s="97" t="s">
        <v>226</v>
      </c>
      <c r="B61" s="142"/>
      <c r="C61" s="138">
        <f t="shared" si="24"/>
        <v>0</v>
      </c>
      <c r="D61" s="117"/>
      <c r="E61" s="115">
        <f t="shared" si="0"/>
        <v>0</v>
      </c>
      <c r="F61" s="139"/>
      <c r="G61" s="115">
        <f t="shared" si="1"/>
        <v>0</v>
      </c>
      <c r="H61" s="140"/>
      <c r="I61" s="86">
        <f t="shared" si="2"/>
        <v>0</v>
      </c>
      <c r="J61" s="140"/>
      <c r="K61" s="86">
        <f t="shared" si="25"/>
        <v>0</v>
      </c>
      <c r="L61" s="141"/>
      <c r="M61" s="98"/>
      <c r="N61" s="86">
        <f t="shared" si="26"/>
        <v>0</v>
      </c>
      <c r="O61" s="87">
        <f t="shared" si="5"/>
        <v>0</v>
      </c>
      <c r="T61" s="133">
        <f t="shared" si="27"/>
        <v>0</v>
      </c>
      <c r="U61" s="133">
        <f t="shared" si="28"/>
        <v>0</v>
      </c>
      <c r="V61" s="133">
        <f t="shared" si="29"/>
        <v>0</v>
      </c>
      <c r="W61" s="133">
        <f t="shared" si="30"/>
        <v>0</v>
      </c>
      <c r="X61" s="133">
        <f t="shared" si="31"/>
        <v>0</v>
      </c>
      <c r="Y61" s="133">
        <f t="shared" si="32"/>
        <v>0</v>
      </c>
      <c r="Z61" s="133">
        <f t="shared" si="33"/>
        <v>0</v>
      </c>
      <c r="AA61" s="133">
        <f t="shared" si="34"/>
        <v>0</v>
      </c>
      <c r="AB61" s="133">
        <f t="shared" si="35"/>
        <v>0</v>
      </c>
      <c r="AC61" s="133">
        <f t="shared" si="36"/>
        <v>0</v>
      </c>
    </row>
    <row r="62" spans="1:29" x14ac:dyDescent="0.25">
      <c r="A62" s="97" t="s">
        <v>227</v>
      </c>
      <c r="B62" s="142"/>
      <c r="C62" s="138">
        <f t="shared" si="24"/>
        <v>0</v>
      </c>
      <c r="D62" s="117"/>
      <c r="E62" s="115">
        <f t="shared" si="0"/>
        <v>0</v>
      </c>
      <c r="F62" s="139"/>
      <c r="G62" s="115">
        <f t="shared" si="1"/>
        <v>0</v>
      </c>
      <c r="H62" s="140"/>
      <c r="I62" s="86">
        <f t="shared" si="2"/>
        <v>0</v>
      </c>
      <c r="J62" s="140"/>
      <c r="K62" s="86">
        <f t="shared" si="25"/>
        <v>0</v>
      </c>
      <c r="L62" s="141"/>
      <c r="M62" s="98"/>
      <c r="N62" s="86">
        <f t="shared" si="26"/>
        <v>0</v>
      </c>
      <c r="O62" s="87">
        <f t="shared" si="5"/>
        <v>0</v>
      </c>
      <c r="T62" s="133">
        <f t="shared" si="27"/>
        <v>0</v>
      </c>
      <c r="U62" s="133">
        <f t="shared" si="28"/>
        <v>0</v>
      </c>
      <c r="V62" s="133">
        <f t="shared" si="29"/>
        <v>0</v>
      </c>
      <c r="W62" s="133">
        <f t="shared" si="30"/>
        <v>0</v>
      </c>
      <c r="X62" s="133">
        <f t="shared" si="31"/>
        <v>0</v>
      </c>
      <c r="Y62" s="133">
        <f t="shared" si="32"/>
        <v>0</v>
      </c>
      <c r="Z62" s="133">
        <f t="shared" si="33"/>
        <v>0</v>
      </c>
      <c r="AA62" s="133">
        <f t="shared" si="34"/>
        <v>0</v>
      </c>
      <c r="AB62" s="133">
        <f t="shared" si="35"/>
        <v>0</v>
      </c>
      <c r="AC62" s="133">
        <f t="shared" si="36"/>
        <v>0</v>
      </c>
    </row>
    <row r="63" spans="1:29" x14ac:dyDescent="0.25">
      <c r="A63" s="97" t="s">
        <v>228</v>
      </c>
      <c r="B63" s="142"/>
      <c r="C63" s="138">
        <f t="shared" si="24"/>
        <v>0</v>
      </c>
      <c r="D63" s="117"/>
      <c r="E63" s="115">
        <f t="shared" si="0"/>
        <v>0</v>
      </c>
      <c r="F63" s="139"/>
      <c r="G63" s="115">
        <f t="shared" si="1"/>
        <v>0</v>
      </c>
      <c r="H63" s="140"/>
      <c r="I63" s="86">
        <f t="shared" si="2"/>
        <v>0</v>
      </c>
      <c r="J63" s="140"/>
      <c r="K63" s="86">
        <f t="shared" si="25"/>
        <v>0</v>
      </c>
      <c r="L63" s="141"/>
      <c r="M63" s="98"/>
      <c r="N63" s="86">
        <f t="shared" si="26"/>
        <v>0</v>
      </c>
      <c r="O63" s="87">
        <f t="shared" si="5"/>
        <v>0</v>
      </c>
      <c r="T63" s="133">
        <f t="shared" si="27"/>
        <v>0</v>
      </c>
      <c r="U63" s="133">
        <f t="shared" si="28"/>
        <v>0</v>
      </c>
      <c r="V63" s="133">
        <f t="shared" si="29"/>
        <v>0</v>
      </c>
      <c r="W63" s="133">
        <f t="shared" si="30"/>
        <v>0</v>
      </c>
      <c r="X63" s="133">
        <f t="shared" si="31"/>
        <v>0</v>
      </c>
      <c r="Y63" s="133">
        <f t="shared" si="32"/>
        <v>0</v>
      </c>
      <c r="Z63" s="133">
        <f t="shared" si="33"/>
        <v>0</v>
      </c>
      <c r="AA63" s="133">
        <f t="shared" si="34"/>
        <v>0</v>
      </c>
      <c r="AB63" s="133">
        <f t="shared" si="35"/>
        <v>0</v>
      </c>
      <c r="AC63" s="133">
        <f t="shared" si="36"/>
        <v>0</v>
      </c>
    </row>
    <row r="64" spans="1:29" x14ac:dyDescent="0.25">
      <c r="A64" s="97" t="s">
        <v>229</v>
      </c>
      <c r="B64" s="142"/>
      <c r="C64" s="138">
        <f t="shared" si="24"/>
        <v>0</v>
      </c>
      <c r="D64" s="117"/>
      <c r="E64" s="115">
        <f t="shared" si="0"/>
        <v>0</v>
      </c>
      <c r="F64" s="139"/>
      <c r="G64" s="115">
        <f t="shared" si="1"/>
        <v>0</v>
      </c>
      <c r="H64" s="140"/>
      <c r="I64" s="86">
        <f t="shared" si="2"/>
        <v>0</v>
      </c>
      <c r="J64" s="140"/>
      <c r="K64" s="86">
        <f t="shared" si="25"/>
        <v>0</v>
      </c>
      <c r="L64" s="141"/>
      <c r="M64" s="98"/>
      <c r="N64" s="86">
        <f t="shared" si="26"/>
        <v>0</v>
      </c>
      <c r="O64" s="87">
        <f t="shared" si="5"/>
        <v>0</v>
      </c>
      <c r="T64" s="133">
        <f t="shared" si="27"/>
        <v>0</v>
      </c>
      <c r="U64" s="133">
        <f t="shared" si="28"/>
        <v>0</v>
      </c>
      <c r="V64" s="133">
        <f t="shared" si="29"/>
        <v>0</v>
      </c>
      <c r="W64" s="133">
        <f t="shared" si="30"/>
        <v>0</v>
      </c>
      <c r="X64" s="133">
        <f t="shared" si="31"/>
        <v>0</v>
      </c>
      <c r="Y64" s="133">
        <f t="shared" si="32"/>
        <v>0</v>
      </c>
      <c r="Z64" s="133">
        <f t="shared" si="33"/>
        <v>0</v>
      </c>
      <c r="AA64" s="133">
        <f t="shared" si="34"/>
        <v>0</v>
      </c>
      <c r="AB64" s="133">
        <f t="shared" si="35"/>
        <v>0</v>
      </c>
      <c r="AC64" s="133">
        <f t="shared" si="36"/>
        <v>0</v>
      </c>
    </row>
    <row r="65" spans="1:29" x14ac:dyDescent="0.25">
      <c r="A65" s="97" t="s">
        <v>230</v>
      </c>
      <c r="B65" s="142"/>
      <c r="C65" s="138">
        <f t="shared" si="24"/>
        <v>0</v>
      </c>
      <c r="D65" s="117"/>
      <c r="E65" s="115">
        <f t="shared" si="0"/>
        <v>0</v>
      </c>
      <c r="F65" s="139"/>
      <c r="G65" s="115">
        <f t="shared" si="1"/>
        <v>0</v>
      </c>
      <c r="H65" s="140"/>
      <c r="I65" s="86">
        <f t="shared" si="2"/>
        <v>0</v>
      </c>
      <c r="J65" s="140"/>
      <c r="K65" s="86">
        <f t="shared" si="25"/>
        <v>0</v>
      </c>
      <c r="L65" s="141"/>
      <c r="M65" s="98"/>
      <c r="N65" s="86">
        <f t="shared" si="26"/>
        <v>0</v>
      </c>
      <c r="O65" s="87">
        <f t="shared" si="5"/>
        <v>0</v>
      </c>
      <c r="T65" s="133">
        <f t="shared" si="27"/>
        <v>0</v>
      </c>
      <c r="U65" s="133">
        <f t="shared" si="28"/>
        <v>0</v>
      </c>
      <c r="V65" s="133">
        <f t="shared" si="29"/>
        <v>0</v>
      </c>
      <c r="W65" s="133">
        <f t="shared" si="30"/>
        <v>0</v>
      </c>
      <c r="X65" s="133">
        <f t="shared" si="31"/>
        <v>0</v>
      </c>
      <c r="Y65" s="133">
        <f t="shared" si="32"/>
        <v>0</v>
      </c>
      <c r="Z65" s="133">
        <f t="shared" si="33"/>
        <v>0</v>
      </c>
      <c r="AA65" s="133">
        <f t="shared" si="34"/>
        <v>0</v>
      </c>
      <c r="AB65" s="133">
        <f t="shared" si="35"/>
        <v>0</v>
      </c>
      <c r="AC65" s="133">
        <f t="shared" si="36"/>
        <v>0</v>
      </c>
    </row>
    <row r="66" spans="1:29" x14ac:dyDescent="0.25">
      <c r="A66" s="97" t="s">
        <v>231</v>
      </c>
      <c r="B66" s="142"/>
      <c r="C66" s="138">
        <f t="shared" si="24"/>
        <v>0</v>
      </c>
      <c r="D66" s="117"/>
      <c r="E66" s="115">
        <f t="shared" si="0"/>
        <v>0</v>
      </c>
      <c r="F66" s="139"/>
      <c r="G66" s="115">
        <f t="shared" si="1"/>
        <v>0</v>
      </c>
      <c r="H66" s="140"/>
      <c r="I66" s="86">
        <f t="shared" si="2"/>
        <v>0</v>
      </c>
      <c r="J66" s="140"/>
      <c r="K66" s="86">
        <f t="shared" si="25"/>
        <v>0</v>
      </c>
      <c r="L66" s="141"/>
      <c r="M66" s="98"/>
      <c r="N66" s="86">
        <f t="shared" si="26"/>
        <v>0</v>
      </c>
      <c r="O66" s="87">
        <f t="shared" si="5"/>
        <v>0</v>
      </c>
      <c r="T66" s="133">
        <f t="shared" si="27"/>
        <v>0</v>
      </c>
      <c r="U66" s="133">
        <f t="shared" si="28"/>
        <v>0</v>
      </c>
      <c r="V66" s="133">
        <f t="shared" si="29"/>
        <v>0</v>
      </c>
      <c r="W66" s="133">
        <f t="shared" si="30"/>
        <v>0</v>
      </c>
      <c r="X66" s="133">
        <f t="shared" si="31"/>
        <v>0</v>
      </c>
      <c r="Y66" s="133">
        <f t="shared" si="32"/>
        <v>0</v>
      </c>
      <c r="Z66" s="133">
        <f t="shared" si="33"/>
        <v>0</v>
      </c>
      <c r="AA66" s="133">
        <f t="shared" si="34"/>
        <v>0</v>
      </c>
      <c r="AB66" s="133">
        <f t="shared" si="35"/>
        <v>0</v>
      </c>
      <c r="AC66" s="133">
        <f t="shared" si="36"/>
        <v>0</v>
      </c>
    </row>
    <row r="67" spans="1:29" x14ac:dyDescent="0.25">
      <c r="A67" s="97" t="s">
        <v>232</v>
      </c>
      <c r="B67" s="142"/>
      <c r="C67" s="138">
        <f t="shared" si="24"/>
        <v>0</v>
      </c>
      <c r="D67" s="117"/>
      <c r="E67" s="115">
        <f t="shared" si="0"/>
        <v>0</v>
      </c>
      <c r="F67" s="139"/>
      <c r="G67" s="115">
        <f t="shared" si="1"/>
        <v>0</v>
      </c>
      <c r="H67" s="140"/>
      <c r="I67" s="86">
        <f t="shared" si="2"/>
        <v>0</v>
      </c>
      <c r="J67" s="140"/>
      <c r="K67" s="86">
        <f t="shared" si="25"/>
        <v>0</v>
      </c>
      <c r="L67" s="141"/>
      <c r="M67" s="98"/>
      <c r="N67" s="86">
        <f t="shared" si="26"/>
        <v>0</v>
      </c>
      <c r="O67" s="87">
        <f t="shared" si="5"/>
        <v>0</v>
      </c>
      <c r="T67" s="133">
        <f t="shared" si="27"/>
        <v>0</v>
      </c>
      <c r="U67" s="133">
        <f t="shared" si="28"/>
        <v>0</v>
      </c>
      <c r="V67" s="133">
        <f t="shared" si="29"/>
        <v>0</v>
      </c>
      <c r="W67" s="133">
        <f t="shared" si="30"/>
        <v>0</v>
      </c>
      <c r="X67" s="133">
        <f t="shared" si="31"/>
        <v>0</v>
      </c>
      <c r="Y67" s="133">
        <f t="shared" si="32"/>
        <v>0</v>
      </c>
      <c r="Z67" s="133">
        <f t="shared" si="33"/>
        <v>0</v>
      </c>
      <c r="AA67" s="133">
        <f t="shared" si="34"/>
        <v>0</v>
      </c>
      <c r="AB67" s="133">
        <f t="shared" si="35"/>
        <v>0</v>
      </c>
      <c r="AC67" s="133">
        <f t="shared" si="36"/>
        <v>0</v>
      </c>
    </row>
    <row r="68" spans="1:29" x14ac:dyDescent="0.25">
      <c r="A68" s="97" t="s">
        <v>233</v>
      </c>
      <c r="B68" s="142"/>
      <c r="C68" s="138">
        <f t="shared" si="24"/>
        <v>0</v>
      </c>
      <c r="D68" s="117"/>
      <c r="E68" s="115">
        <f t="shared" si="0"/>
        <v>0</v>
      </c>
      <c r="F68" s="139"/>
      <c r="G68" s="115">
        <f t="shared" si="1"/>
        <v>0</v>
      </c>
      <c r="H68" s="140"/>
      <c r="I68" s="86">
        <f t="shared" si="2"/>
        <v>0</v>
      </c>
      <c r="J68" s="140"/>
      <c r="K68" s="86">
        <f t="shared" si="25"/>
        <v>0</v>
      </c>
      <c r="L68" s="141"/>
      <c r="M68" s="98"/>
      <c r="N68" s="86">
        <f t="shared" si="26"/>
        <v>0</v>
      </c>
      <c r="O68" s="87">
        <f t="shared" si="5"/>
        <v>0</v>
      </c>
      <c r="T68" s="133">
        <f t="shared" si="27"/>
        <v>0</v>
      </c>
      <c r="U68" s="133">
        <f t="shared" si="28"/>
        <v>0</v>
      </c>
      <c r="V68" s="133">
        <f t="shared" si="29"/>
        <v>0</v>
      </c>
      <c r="W68" s="133">
        <f t="shared" si="30"/>
        <v>0</v>
      </c>
      <c r="X68" s="133">
        <f t="shared" si="31"/>
        <v>0</v>
      </c>
      <c r="Y68" s="133">
        <f t="shared" si="32"/>
        <v>0</v>
      </c>
      <c r="Z68" s="133">
        <f t="shared" si="33"/>
        <v>0</v>
      </c>
      <c r="AA68" s="133">
        <f t="shared" si="34"/>
        <v>0</v>
      </c>
      <c r="AB68" s="133">
        <f t="shared" si="35"/>
        <v>0</v>
      </c>
      <c r="AC68" s="133">
        <f t="shared" si="36"/>
        <v>0</v>
      </c>
    </row>
    <row r="69" spans="1:29" x14ac:dyDescent="0.25">
      <c r="A69" s="97" t="s">
        <v>234</v>
      </c>
      <c r="B69" s="142"/>
      <c r="C69" s="138">
        <f t="shared" si="24"/>
        <v>0</v>
      </c>
      <c r="D69" s="117"/>
      <c r="E69" s="115">
        <f t="shared" si="0"/>
        <v>0</v>
      </c>
      <c r="F69" s="139"/>
      <c r="G69" s="115">
        <f t="shared" si="1"/>
        <v>0</v>
      </c>
      <c r="H69" s="140"/>
      <c r="I69" s="86">
        <f t="shared" si="2"/>
        <v>0</v>
      </c>
      <c r="J69" s="140"/>
      <c r="K69" s="86">
        <f t="shared" si="25"/>
        <v>0</v>
      </c>
      <c r="L69" s="141"/>
      <c r="M69" s="98"/>
      <c r="N69" s="86">
        <f t="shared" si="26"/>
        <v>0</v>
      </c>
      <c r="O69" s="87">
        <f t="shared" si="5"/>
        <v>0</v>
      </c>
      <c r="T69" s="133">
        <f t="shared" si="27"/>
        <v>0</v>
      </c>
      <c r="U69" s="133">
        <f t="shared" si="28"/>
        <v>0</v>
      </c>
      <c r="V69" s="133">
        <f t="shared" si="29"/>
        <v>0</v>
      </c>
      <c r="W69" s="133">
        <f t="shared" si="30"/>
        <v>0</v>
      </c>
      <c r="X69" s="133">
        <f t="shared" si="31"/>
        <v>0</v>
      </c>
      <c r="Y69" s="133">
        <f t="shared" si="32"/>
        <v>0</v>
      </c>
      <c r="Z69" s="133">
        <f t="shared" si="33"/>
        <v>0</v>
      </c>
      <c r="AA69" s="133">
        <f t="shared" si="34"/>
        <v>0</v>
      </c>
      <c r="AB69" s="133">
        <f t="shared" si="35"/>
        <v>0</v>
      </c>
      <c r="AC69" s="133">
        <f t="shared" si="36"/>
        <v>0</v>
      </c>
    </row>
    <row r="70" spans="1:29" x14ac:dyDescent="0.25">
      <c r="A70" s="97" t="s">
        <v>235</v>
      </c>
      <c r="B70" s="142"/>
      <c r="C70" s="138">
        <f t="shared" si="24"/>
        <v>0</v>
      </c>
      <c r="D70" s="117"/>
      <c r="E70" s="115">
        <f t="shared" si="0"/>
        <v>0</v>
      </c>
      <c r="F70" s="139"/>
      <c r="G70" s="115">
        <f t="shared" si="1"/>
        <v>0</v>
      </c>
      <c r="H70" s="140"/>
      <c r="I70" s="86">
        <f t="shared" si="2"/>
        <v>0</v>
      </c>
      <c r="J70" s="140"/>
      <c r="K70" s="86">
        <f t="shared" si="25"/>
        <v>0</v>
      </c>
      <c r="L70" s="141"/>
      <c r="M70" s="98"/>
      <c r="N70" s="86">
        <f t="shared" si="26"/>
        <v>0</v>
      </c>
      <c r="O70" s="87">
        <f t="shared" si="5"/>
        <v>0</v>
      </c>
      <c r="T70" s="133">
        <f t="shared" si="27"/>
        <v>0</v>
      </c>
      <c r="U70" s="133">
        <f t="shared" si="28"/>
        <v>0</v>
      </c>
      <c r="V70" s="133">
        <f t="shared" si="29"/>
        <v>0</v>
      </c>
      <c r="W70" s="133">
        <f t="shared" si="30"/>
        <v>0</v>
      </c>
      <c r="X70" s="133">
        <f t="shared" si="31"/>
        <v>0</v>
      </c>
      <c r="Y70" s="133">
        <f t="shared" si="32"/>
        <v>0</v>
      </c>
      <c r="Z70" s="133">
        <f t="shared" si="33"/>
        <v>0</v>
      </c>
      <c r="AA70" s="133">
        <f t="shared" si="34"/>
        <v>0</v>
      </c>
      <c r="AB70" s="133">
        <f t="shared" si="35"/>
        <v>0</v>
      </c>
      <c r="AC70" s="133">
        <f t="shared" si="36"/>
        <v>0</v>
      </c>
    </row>
    <row r="71" spans="1:29" x14ac:dyDescent="0.25">
      <c r="A71" s="97" t="s">
        <v>236</v>
      </c>
      <c r="B71" s="142"/>
      <c r="C71" s="138">
        <f t="shared" si="24"/>
        <v>0</v>
      </c>
      <c r="D71" s="117"/>
      <c r="E71" s="115">
        <f t="shared" si="0"/>
        <v>0</v>
      </c>
      <c r="F71" s="139"/>
      <c r="G71" s="115">
        <f t="shared" si="1"/>
        <v>0</v>
      </c>
      <c r="H71" s="140"/>
      <c r="I71" s="86">
        <f t="shared" ref="I71:I105" si="37">IF(C71="YES",Y71,X71)</f>
        <v>0</v>
      </c>
      <c r="J71" s="140"/>
      <c r="K71" s="86">
        <f t="shared" si="25"/>
        <v>0</v>
      </c>
      <c r="L71" s="141"/>
      <c r="M71" s="98"/>
      <c r="N71" s="86">
        <f t="shared" si="26"/>
        <v>0</v>
      </c>
      <c r="O71" s="87">
        <f t="shared" ref="O71:O105" si="38">IF(D214&gt;=0.75,0,IF(X214&gt;0,Y214,X214))</f>
        <v>0</v>
      </c>
      <c r="T71" s="133">
        <f t="shared" si="27"/>
        <v>0</v>
      </c>
      <c r="U71" s="133">
        <f t="shared" si="28"/>
        <v>0</v>
      </c>
      <c r="V71" s="133">
        <f t="shared" si="29"/>
        <v>0</v>
      </c>
      <c r="W71" s="133">
        <f t="shared" si="30"/>
        <v>0</v>
      </c>
      <c r="X71" s="133">
        <f t="shared" si="31"/>
        <v>0</v>
      </c>
      <c r="Y71" s="133">
        <f t="shared" si="32"/>
        <v>0</v>
      </c>
      <c r="Z71" s="133">
        <f t="shared" si="33"/>
        <v>0</v>
      </c>
      <c r="AA71" s="133">
        <f t="shared" si="34"/>
        <v>0</v>
      </c>
      <c r="AB71" s="133">
        <f t="shared" si="35"/>
        <v>0</v>
      </c>
      <c r="AC71" s="133">
        <f t="shared" si="36"/>
        <v>0</v>
      </c>
    </row>
    <row r="72" spans="1:29" x14ac:dyDescent="0.25">
      <c r="A72" s="97" t="s">
        <v>237</v>
      </c>
      <c r="B72" s="142"/>
      <c r="C72" s="138">
        <f t="shared" si="24"/>
        <v>0</v>
      </c>
      <c r="D72" s="117"/>
      <c r="E72" s="115">
        <f t="shared" si="0"/>
        <v>0</v>
      </c>
      <c r="F72" s="139"/>
      <c r="G72" s="115">
        <f t="shared" si="1"/>
        <v>0</v>
      </c>
      <c r="H72" s="140"/>
      <c r="I72" s="86">
        <f t="shared" si="37"/>
        <v>0</v>
      </c>
      <c r="J72" s="140"/>
      <c r="K72" s="86">
        <f t="shared" si="25"/>
        <v>0</v>
      </c>
      <c r="L72" s="141"/>
      <c r="M72" s="98"/>
      <c r="N72" s="86">
        <f t="shared" si="26"/>
        <v>0</v>
      </c>
      <c r="O72" s="87">
        <f t="shared" si="38"/>
        <v>0</v>
      </c>
      <c r="T72" s="133">
        <f t="shared" si="27"/>
        <v>0</v>
      </c>
      <c r="U72" s="133">
        <f t="shared" si="28"/>
        <v>0</v>
      </c>
      <c r="V72" s="133">
        <f t="shared" si="29"/>
        <v>0</v>
      </c>
      <c r="W72" s="133">
        <f t="shared" si="30"/>
        <v>0</v>
      </c>
      <c r="X72" s="133">
        <f t="shared" si="31"/>
        <v>0</v>
      </c>
      <c r="Y72" s="133">
        <f t="shared" si="32"/>
        <v>0</v>
      </c>
      <c r="Z72" s="133">
        <f t="shared" si="33"/>
        <v>0</v>
      </c>
      <c r="AA72" s="133">
        <f t="shared" si="34"/>
        <v>0</v>
      </c>
      <c r="AB72" s="133">
        <f t="shared" si="35"/>
        <v>0</v>
      </c>
      <c r="AC72" s="133">
        <f t="shared" si="36"/>
        <v>0</v>
      </c>
    </row>
    <row r="73" spans="1:29" x14ac:dyDescent="0.25">
      <c r="A73" s="97" t="s">
        <v>238</v>
      </c>
      <c r="B73" s="142"/>
      <c r="C73" s="138">
        <f t="shared" si="24"/>
        <v>0</v>
      </c>
      <c r="D73" s="117"/>
      <c r="E73" s="115">
        <f t="shared" si="0"/>
        <v>0</v>
      </c>
      <c r="F73" s="139"/>
      <c r="G73" s="115">
        <f t="shared" si="1"/>
        <v>0</v>
      </c>
      <c r="H73" s="140"/>
      <c r="I73" s="86">
        <f t="shared" si="37"/>
        <v>0</v>
      </c>
      <c r="J73" s="140"/>
      <c r="K73" s="86">
        <f t="shared" si="25"/>
        <v>0</v>
      </c>
      <c r="L73" s="141"/>
      <c r="M73" s="98"/>
      <c r="N73" s="86">
        <f t="shared" si="26"/>
        <v>0</v>
      </c>
      <c r="O73" s="87">
        <f t="shared" si="38"/>
        <v>0</v>
      </c>
      <c r="T73" s="133">
        <f t="shared" si="27"/>
        <v>0</v>
      </c>
      <c r="U73" s="133">
        <f t="shared" si="28"/>
        <v>0</v>
      </c>
      <c r="V73" s="133">
        <f t="shared" si="29"/>
        <v>0</v>
      </c>
      <c r="W73" s="133">
        <f t="shared" si="30"/>
        <v>0</v>
      </c>
      <c r="X73" s="133">
        <f t="shared" si="31"/>
        <v>0</v>
      </c>
      <c r="Y73" s="133">
        <f t="shared" si="32"/>
        <v>0</v>
      </c>
      <c r="Z73" s="133">
        <f t="shared" si="33"/>
        <v>0</v>
      </c>
      <c r="AA73" s="133">
        <f t="shared" si="34"/>
        <v>0</v>
      </c>
      <c r="AB73" s="133">
        <f t="shared" si="35"/>
        <v>0</v>
      </c>
      <c r="AC73" s="133">
        <f t="shared" si="36"/>
        <v>0</v>
      </c>
    </row>
    <row r="74" spans="1:29" x14ac:dyDescent="0.25">
      <c r="A74" s="97" t="s">
        <v>239</v>
      </c>
      <c r="B74" s="142"/>
      <c r="C74" s="138">
        <f t="shared" si="24"/>
        <v>0</v>
      </c>
      <c r="D74" s="117"/>
      <c r="E74" s="115">
        <f t="shared" si="0"/>
        <v>0</v>
      </c>
      <c r="F74" s="139"/>
      <c r="G74" s="115">
        <f t="shared" si="1"/>
        <v>0</v>
      </c>
      <c r="H74" s="140"/>
      <c r="I74" s="86">
        <f t="shared" si="37"/>
        <v>0</v>
      </c>
      <c r="J74" s="140"/>
      <c r="K74" s="86">
        <f t="shared" si="25"/>
        <v>0</v>
      </c>
      <c r="L74" s="141"/>
      <c r="M74" s="98"/>
      <c r="N74" s="86">
        <f t="shared" si="26"/>
        <v>0</v>
      </c>
      <c r="O74" s="87">
        <f t="shared" si="38"/>
        <v>0</v>
      </c>
      <c r="T74" s="133">
        <f t="shared" si="27"/>
        <v>0</v>
      </c>
      <c r="U74" s="133">
        <f t="shared" si="28"/>
        <v>0</v>
      </c>
      <c r="V74" s="133">
        <f t="shared" si="29"/>
        <v>0</v>
      </c>
      <c r="W74" s="133">
        <f t="shared" si="30"/>
        <v>0</v>
      </c>
      <c r="X74" s="133">
        <f t="shared" si="31"/>
        <v>0</v>
      </c>
      <c r="Y74" s="133">
        <f t="shared" si="32"/>
        <v>0</v>
      </c>
      <c r="Z74" s="133">
        <f t="shared" si="33"/>
        <v>0</v>
      </c>
      <c r="AA74" s="133">
        <f t="shared" si="34"/>
        <v>0</v>
      </c>
      <c r="AB74" s="133">
        <f t="shared" si="35"/>
        <v>0</v>
      </c>
      <c r="AC74" s="133">
        <f t="shared" si="36"/>
        <v>0</v>
      </c>
    </row>
    <row r="75" spans="1:29" x14ac:dyDescent="0.25">
      <c r="A75" s="97" t="s">
        <v>240</v>
      </c>
      <c r="B75" s="142"/>
      <c r="C75" s="138">
        <f t="shared" si="24"/>
        <v>0</v>
      </c>
      <c r="D75" s="117"/>
      <c r="E75" s="115">
        <f t="shared" si="0"/>
        <v>0</v>
      </c>
      <c r="F75" s="139"/>
      <c r="G75" s="115">
        <f t="shared" si="1"/>
        <v>0</v>
      </c>
      <c r="H75" s="140"/>
      <c r="I75" s="86">
        <f t="shared" si="37"/>
        <v>0</v>
      </c>
      <c r="J75" s="140"/>
      <c r="K75" s="86">
        <f t="shared" si="25"/>
        <v>0</v>
      </c>
      <c r="L75" s="141"/>
      <c r="M75" s="98"/>
      <c r="N75" s="86">
        <f t="shared" si="26"/>
        <v>0</v>
      </c>
      <c r="O75" s="87">
        <f t="shared" si="38"/>
        <v>0</v>
      </c>
      <c r="T75" s="133">
        <f t="shared" si="27"/>
        <v>0</v>
      </c>
      <c r="U75" s="133">
        <f t="shared" si="28"/>
        <v>0</v>
      </c>
      <c r="V75" s="133">
        <f t="shared" si="29"/>
        <v>0</v>
      </c>
      <c r="W75" s="133">
        <f t="shared" si="30"/>
        <v>0</v>
      </c>
      <c r="X75" s="133">
        <f t="shared" si="31"/>
        <v>0</v>
      </c>
      <c r="Y75" s="133">
        <f t="shared" si="32"/>
        <v>0</v>
      </c>
      <c r="Z75" s="133">
        <f t="shared" si="33"/>
        <v>0</v>
      </c>
      <c r="AA75" s="133">
        <f t="shared" si="34"/>
        <v>0</v>
      </c>
      <c r="AB75" s="133">
        <f t="shared" si="35"/>
        <v>0</v>
      </c>
      <c r="AC75" s="133">
        <f t="shared" si="36"/>
        <v>0</v>
      </c>
    </row>
    <row r="76" spans="1:29" x14ac:dyDescent="0.25">
      <c r="A76" s="97" t="s">
        <v>241</v>
      </c>
      <c r="B76" s="142"/>
      <c r="C76" s="138">
        <f t="shared" si="24"/>
        <v>0</v>
      </c>
      <c r="D76" s="117"/>
      <c r="E76" s="115">
        <f t="shared" si="0"/>
        <v>0</v>
      </c>
      <c r="F76" s="139"/>
      <c r="G76" s="115">
        <f t="shared" si="1"/>
        <v>0</v>
      </c>
      <c r="H76" s="140"/>
      <c r="I76" s="86">
        <f t="shared" si="37"/>
        <v>0</v>
      </c>
      <c r="J76" s="140"/>
      <c r="K76" s="86">
        <f t="shared" si="25"/>
        <v>0</v>
      </c>
      <c r="L76" s="141"/>
      <c r="M76" s="98"/>
      <c r="N76" s="86">
        <f t="shared" si="26"/>
        <v>0</v>
      </c>
      <c r="O76" s="87">
        <f t="shared" si="38"/>
        <v>0</v>
      </c>
      <c r="T76" s="133">
        <f t="shared" si="27"/>
        <v>0</v>
      </c>
      <c r="U76" s="133">
        <f t="shared" si="28"/>
        <v>0</v>
      </c>
      <c r="V76" s="133">
        <f t="shared" si="29"/>
        <v>0</v>
      </c>
      <c r="W76" s="133">
        <f t="shared" si="30"/>
        <v>0</v>
      </c>
      <c r="X76" s="133">
        <f t="shared" si="31"/>
        <v>0</v>
      </c>
      <c r="Y76" s="133">
        <f t="shared" si="32"/>
        <v>0</v>
      </c>
      <c r="Z76" s="133">
        <f t="shared" si="33"/>
        <v>0</v>
      </c>
      <c r="AA76" s="133">
        <f t="shared" si="34"/>
        <v>0</v>
      </c>
      <c r="AB76" s="133">
        <f t="shared" si="35"/>
        <v>0</v>
      </c>
      <c r="AC76" s="133">
        <f t="shared" si="36"/>
        <v>0</v>
      </c>
    </row>
    <row r="77" spans="1:29" x14ac:dyDescent="0.25">
      <c r="A77" s="97" t="s">
        <v>242</v>
      </c>
      <c r="B77" s="142"/>
      <c r="C77" s="138">
        <f t="shared" si="24"/>
        <v>0</v>
      </c>
      <c r="D77" s="117"/>
      <c r="E77" s="115">
        <f t="shared" si="0"/>
        <v>0</v>
      </c>
      <c r="F77" s="139"/>
      <c r="G77" s="115">
        <f t="shared" si="1"/>
        <v>0</v>
      </c>
      <c r="H77" s="140"/>
      <c r="I77" s="86">
        <f t="shared" si="37"/>
        <v>0</v>
      </c>
      <c r="J77" s="140"/>
      <c r="K77" s="86">
        <f t="shared" si="25"/>
        <v>0</v>
      </c>
      <c r="L77" s="141"/>
      <c r="M77" s="98"/>
      <c r="N77" s="86">
        <f t="shared" si="26"/>
        <v>0</v>
      </c>
      <c r="O77" s="87">
        <f t="shared" si="38"/>
        <v>0</v>
      </c>
      <c r="T77" s="133">
        <f t="shared" si="27"/>
        <v>0</v>
      </c>
      <c r="U77" s="133">
        <f t="shared" si="28"/>
        <v>0</v>
      </c>
      <c r="V77" s="133">
        <f t="shared" si="29"/>
        <v>0</v>
      </c>
      <c r="W77" s="133">
        <f t="shared" si="30"/>
        <v>0</v>
      </c>
      <c r="X77" s="133">
        <f t="shared" si="31"/>
        <v>0</v>
      </c>
      <c r="Y77" s="133">
        <f t="shared" si="32"/>
        <v>0</v>
      </c>
      <c r="Z77" s="133">
        <f t="shared" si="33"/>
        <v>0</v>
      </c>
      <c r="AA77" s="133">
        <f t="shared" si="34"/>
        <v>0</v>
      </c>
      <c r="AB77" s="133">
        <f t="shared" si="35"/>
        <v>0</v>
      </c>
      <c r="AC77" s="133">
        <f t="shared" si="36"/>
        <v>0</v>
      </c>
    </row>
    <row r="78" spans="1:29" x14ac:dyDescent="0.25">
      <c r="A78" s="97" t="s">
        <v>243</v>
      </c>
      <c r="B78" s="142"/>
      <c r="C78" s="138">
        <f t="shared" si="24"/>
        <v>0</v>
      </c>
      <c r="D78" s="117"/>
      <c r="E78" s="115">
        <f t="shared" si="0"/>
        <v>0</v>
      </c>
      <c r="F78" s="139"/>
      <c r="G78" s="115">
        <f t="shared" si="1"/>
        <v>0</v>
      </c>
      <c r="H78" s="140"/>
      <c r="I78" s="86">
        <f t="shared" si="37"/>
        <v>0</v>
      </c>
      <c r="J78" s="140"/>
      <c r="K78" s="86">
        <f t="shared" si="25"/>
        <v>0</v>
      </c>
      <c r="L78" s="141"/>
      <c r="M78" s="98"/>
      <c r="N78" s="86">
        <f t="shared" si="26"/>
        <v>0</v>
      </c>
      <c r="O78" s="87">
        <f t="shared" si="38"/>
        <v>0</v>
      </c>
      <c r="T78" s="133">
        <f t="shared" si="27"/>
        <v>0</v>
      </c>
      <c r="U78" s="133">
        <f t="shared" si="28"/>
        <v>0</v>
      </c>
      <c r="V78" s="133">
        <f t="shared" si="29"/>
        <v>0</v>
      </c>
      <c r="W78" s="133">
        <f t="shared" si="30"/>
        <v>0</v>
      </c>
      <c r="X78" s="133">
        <f t="shared" si="31"/>
        <v>0</v>
      </c>
      <c r="Y78" s="133">
        <f t="shared" si="32"/>
        <v>0</v>
      </c>
      <c r="Z78" s="133">
        <f t="shared" si="33"/>
        <v>0</v>
      </c>
      <c r="AA78" s="133">
        <f t="shared" si="34"/>
        <v>0</v>
      </c>
      <c r="AB78" s="133">
        <f t="shared" si="35"/>
        <v>0</v>
      </c>
      <c r="AC78" s="133">
        <f t="shared" si="36"/>
        <v>0</v>
      </c>
    </row>
    <row r="79" spans="1:29" x14ac:dyDescent="0.25">
      <c r="A79" s="97" t="s">
        <v>244</v>
      </c>
      <c r="B79" s="142"/>
      <c r="C79" s="138">
        <f t="shared" si="24"/>
        <v>0</v>
      </c>
      <c r="D79" s="117"/>
      <c r="E79" s="115">
        <f t="shared" si="0"/>
        <v>0</v>
      </c>
      <c r="F79" s="139"/>
      <c r="G79" s="115">
        <f t="shared" si="1"/>
        <v>0</v>
      </c>
      <c r="H79" s="140"/>
      <c r="I79" s="86">
        <f t="shared" si="37"/>
        <v>0</v>
      </c>
      <c r="J79" s="140"/>
      <c r="K79" s="86">
        <f t="shared" si="25"/>
        <v>0</v>
      </c>
      <c r="L79" s="141"/>
      <c r="M79" s="98"/>
      <c r="N79" s="86">
        <f t="shared" si="26"/>
        <v>0</v>
      </c>
      <c r="O79" s="87">
        <f t="shared" si="38"/>
        <v>0</v>
      </c>
      <c r="T79" s="133">
        <f t="shared" si="27"/>
        <v>0</v>
      </c>
      <c r="U79" s="133">
        <f t="shared" si="28"/>
        <v>0</v>
      </c>
      <c r="V79" s="133">
        <f t="shared" si="29"/>
        <v>0</v>
      </c>
      <c r="W79" s="133">
        <f t="shared" si="30"/>
        <v>0</v>
      </c>
      <c r="X79" s="133">
        <f t="shared" si="31"/>
        <v>0</v>
      </c>
      <c r="Y79" s="133">
        <f t="shared" si="32"/>
        <v>0</v>
      </c>
      <c r="Z79" s="133">
        <f t="shared" si="33"/>
        <v>0</v>
      </c>
      <c r="AA79" s="133">
        <f t="shared" si="34"/>
        <v>0</v>
      </c>
      <c r="AB79" s="133">
        <f t="shared" si="35"/>
        <v>0</v>
      </c>
      <c r="AC79" s="133">
        <f t="shared" si="36"/>
        <v>0</v>
      </c>
    </row>
    <row r="80" spans="1:29" x14ac:dyDescent="0.25">
      <c r="A80" s="97" t="s">
        <v>245</v>
      </c>
      <c r="B80" s="142"/>
      <c r="C80" s="138">
        <f t="shared" si="24"/>
        <v>0</v>
      </c>
      <c r="D80" s="117"/>
      <c r="E80" s="115">
        <f t="shared" si="0"/>
        <v>0</v>
      </c>
      <c r="F80" s="139"/>
      <c r="G80" s="115">
        <f t="shared" si="1"/>
        <v>0</v>
      </c>
      <c r="H80" s="140"/>
      <c r="I80" s="86">
        <f t="shared" si="37"/>
        <v>0</v>
      </c>
      <c r="J80" s="140"/>
      <c r="K80" s="86">
        <f t="shared" si="25"/>
        <v>0</v>
      </c>
      <c r="L80" s="141"/>
      <c r="M80" s="98"/>
      <c r="N80" s="86">
        <f t="shared" si="26"/>
        <v>0</v>
      </c>
      <c r="O80" s="87">
        <f t="shared" si="38"/>
        <v>0</v>
      </c>
      <c r="T80" s="133">
        <f t="shared" si="27"/>
        <v>0</v>
      </c>
      <c r="U80" s="133">
        <f t="shared" si="28"/>
        <v>0</v>
      </c>
      <c r="V80" s="133">
        <f t="shared" si="29"/>
        <v>0</v>
      </c>
      <c r="W80" s="133">
        <f t="shared" si="30"/>
        <v>0</v>
      </c>
      <c r="X80" s="133">
        <f t="shared" si="31"/>
        <v>0</v>
      </c>
      <c r="Y80" s="133">
        <f t="shared" si="32"/>
        <v>0</v>
      </c>
      <c r="Z80" s="133">
        <f t="shared" si="33"/>
        <v>0</v>
      </c>
      <c r="AA80" s="133">
        <f t="shared" si="34"/>
        <v>0</v>
      </c>
      <c r="AB80" s="133">
        <f t="shared" si="35"/>
        <v>0</v>
      </c>
      <c r="AC80" s="133">
        <f t="shared" si="36"/>
        <v>0</v>
      </c>
    </row>
    <row r="81" spans="1:29" x14ac:dyDescent="0.25">
      <c r="A81" s="97" t="s">
        <v>246</v>
      </c>
      <c r="B81" s="142"/>
      <c r="C81" s="138">
        <f t="shared" si="24"/>
        <v>0</v>
      </c>
      <c r="D81" s="117"/>
      <c r="E81" s="115">
        <f t="shared" si="0"/>
        <v>0</v>
      </c>
      <c r="F81" s="139"/>
      <c r="G81" s="115">
        <f t="shared" si="1"/>
        <v>0</v>
      </c>
      <c r="H81" s="140"/>
      <c r="I81" s="86">
        <f t="shared" si="37"/>
        <v>0</v>
      </c>
      <c r="J81" s="140"/>
      <c r="K81" s="86">
        <f t="shared" si="25"/>
        <v>0</v>
      </c>
      <c r="L81" s="141"/>
      <c r="M81" s="98"/>
      <c r="N81" s="86">
        <f t="shared" si="26"/>
        <v>0</v>
      </c>
      <c r="O81" s="87">
        <f t="shared" si="38"/>
        <v>0</v>
      </c>
      <c r="T81" s="133">
        <f t="shared" si="27"/>
        <v>0</v>
      </c>
      <c r="U81" s="133">
        <f t="shared" si="28"/>
        <v>0</v>
      </c>
      <c r="V81" s="133">
        <f t="shared" si="29"/>
        <v>0</v>
      </c>
      <c r="W81" s="133">
        <f t="shared" si="30"/>
        <v>0</v>
      </c>
      <c r="X81" s="133">
        <f t="shared" si="31"/>
        <v>0</v>
      </c>
      <c r="Y81" s="133">
        <f t="shared" si="32"/>
        <v>0</v>
      </c>
      <c r="Z81" s="133">
        <f t="shared" si="33"/>
        <v>0</v>
      </c>
      <c r="AA81" s="133">
        <f t="shared" si="34"/>
        <v>0</v>
      </c>
      <c r="AB81" s="133">
        <f t="shared" si="35"/>
        <v>0</v>
      </c>
      <c r="AC81" s="133">
        <f t="shared" si="36"/>
        <v>0</v>
      </c>
    </row>
    <row r="82" spans="1:29" x14ac:dyDescent="0.25">
      <c r="A82" s="97" t="s">
        <v>247</v>
      </c>
      <c r="B82" s="142"/>
      <c r="C82" s="138">
        <f t="shared" si="24"/>
        <v>0</v>
      </c>
      <c r="D82" s="117"/>
      <c r="E82" s="115">
        <f t="shared" si="0"/>
        <v>0</v>
      </c>
      <c r="F82" s="139"/>
      <c r="G82" s="115">
        <f t="shared" si="1"/>
        <v>0</v>
      </c>
      <c r="H82" s="140"/>
      <c r="I82" s="86">
        <f t="shared" si="37"/>
        <v>0</v>
      </c>
      <c r="J82" s="140"/>
      <c r="K82" s="86">
        <f t="shared" si="25"/>
        <v>0</v>
      </c>
      <c r="L82" s="141"/>
      <c r="M82" s="98"/>
      <c r="N82" s="86">
        <f t="shared" si="26"/>
        <v>0</v>
      </c>
      <c r="O82" s="87">
        <f t="shared" si="38"/>
        <v>0</v>
      </c>
      <c r="T82" s="133">
        <f t="shared" si="27"/>
        <v>0</v>
      </c>
      <c r="U82" s="133">
        <f t="shared" si="28"/>
        <v>0</v>
      </c>
      <c r="V82" s="133">
        <f t="shared" si="29"/>
        <v>0</v>
      </c>
      <c r="W82" s="133">
        <f t="shared" si="30"/>
        <v>0</v>
      </c>
      <c r="X82" s="133">
        <f t="shared" si="31"/>
        <v>0</v>
      </c>
      <c r="Y82" s="133">
        <f t="shared" si="32"/>
        <v>0</v>
      </c>
      <c r="Z82" s="133">
        <f t="shared" si="33"/>
        <v>0</v>
      </c>
      <c r="AA82" s="133">
        <f t="shared" si="34"/>
        <v>0</v>
      </c>
      <c r="AB82" s="133">
        <f t="shared" si="35"/>
        <v>0</v>
      </c>
      <c r="AC82" s="133">
        <f t="shared" si="36"/>
        <v>0</v>
      </c>
    </row>
    <row r="83" spans="1:29" x14ac:dyDescent="0.25">
      <c r="A83" s="97" t="s">
        <v>248</v>
      </c>
      <c r="B83" s="142"/>
      <c r="C83" s="138">
        <f t="shared" ref="C83:C105" si="39">C82</f>
        <v>0</v>
      </c>
      <c r="D83" s="117"/>
      <c r="E83" s="115">
        <f t="shared" si="0"/>
        <v>0</v>
      </c>
      <c r="F83" s="139"/>
      <c r="G83" s="115">
        <f t="shared" si="1"/>
        <v>0</v>
      </c>
      <c r="H83" s="140"/>
      <c r="I83" s="86">
        <f t="shared" si="37"/>
        <v>0</v>
      </c>
      <c r="J83" s="140"/>
      <c r="K83" s="86">
        <f t="shared" si="25"/>
        <v>0</v>
      </c>
      <c r="L83" s="141"/>
      <c r="M83" s="98"/>
      <c r="N83" s="86">
        <f t="shared" si="26"/>
        <v>0</v>
      </c>
      <c r="O83" s="87">
        <f t="shared" si="38"/>
        <v>0</v>
      </c>
      <c r="T83" s="133">
        <f t="shared" si="27"/>
        <v>0</v>
      </c>
      <c r="U83" s="133">
        <f t="shared" si="28"/>
        <v>0</v>
      </c>
      <c r="V83" s="133">
        <f t="shared" si="29"/>
        <v>0</v>
      </c>
      <c r="W83" s="133">
        <f t="shared" si="30"/>
        <v>0</v>
      </c>
      <c r="X83" s="133">
        <f t="shared" si="31"/>
        <v>0</v>
      </c>
      <c r="Y83" s="133">
        <f t="shared" si="32"/>
        <v>0</v>
      </c>
      <c r="Z83" s="133">
        <f t="shared" si="33"/>
        <v>0</v>
      </c>
      <c r="AA83" s="133">
        <f t="shared" si="34"/>
        <v>0</v>
      </c>
      <c r="AB83" s="133">
        <f t="shared" si="35"/>
        <v>0</v>
      </c>
      <c r="AC83" s="133">
        <f t="shared" si="36"/>
        <v>0</v>
      </c>
    </row>
    <row r="84" spans="1:29" x14ac:dyDescent="0.25">
      <c r="A84" s="97" t="s">
        <v>249</v>
      </c>
      <c r="B84" s="142"/>
      <c r="C84" s="138">
        <f t="shared" si="39"/>
        <v>0</v>
      </c>
      <c r="D84" s="117"/>
      <c r="E84" s="115">
        <f t="shared" si="0"/>
        <v>0</v>
      </c>
      <c r="F84" s="139"/>
      <c r="G84" s="115">
        <f t="shared" si="1"/>
        <v>0</v>
      </c>
      <c r="H84" s="140"/>
      <c r="I84" s="86">
        <f t="shared" si="37"/>
        <v>0</v>
      </c>
      <c r="J84" s="140"/>
      <c r="K84" s="86">
        <f t="shared" ref="K84:K105" si="40">IF(C84="YES",AA84,Z84)</f>
        <v>0</v>
      </c>
      <c r="L84" s="141"/>
      <c r="M84" s="98"/>
      <c r="N84" s="86">
        <f t="shared" ref="N84:N105" si="41">IF(C84="YES",AC84,AB84)</f>
        <v>0</v>
      </c>
      <c r="O84" s="87">
        <f t="shared" si="38"/>
        <v>0</v>
      </c>
      <c r="T84" s="133">
        <f t="shared" ref="T84:T105" si="42">IF((D84/40&gt;1),1,D84/40)</f>
        <v>0</v>
      </c>
      <c r="U84" s="133">
        <f t="shared" ref="U84:U105" si="43">IF(D84/40&gt;=1,1,IF(D84/40=0,0,IF(D84/40&gt;=0.1,0.5)))</f>
        <v>0</v>
      </c>
      <c r="V84" s="133">
        <f t="shared" ref="V84:V105" si="44">IF((F84/40&gt;1),1,F84/40)</f>
        <v>0</v>
      </c>
      <c r="W84" s="133">
        <f t="shared" ref="W84:W105" si="45">IF(F84/40&gt;=1,1,IF(F84/40=0,0,IF(F84/40&gt;=0.1,0.5)))</f>
        <v>0</v>
      </c>
      <c r="X84" s="133">
        <f t="shared" ref="X84:X105" si="46">IF((H84/40&gt;1),1,H84/40)</f>
        <v>0</v>
      </c>
      <c r="Y84" s="133">
        <f t="shared" ref="Y84:Y105" si="47">IF(H84/40&gt;=1,1,IF(H84/40=0,0,IF(H84/40&gt;=0.1,0.5)))</f>
        <v>0</v>
      </c>
      <c r="Z84" s="133">
        <f t="shared" ref="Z84:Z105" si="48">IF((J84/40&gt;1),1,J84/40)</f>
        <v>0</v>
      </c>
      <c r="AA84" s="133">
        <f t="shared" ref="AA84:AA105" si="49">IF(J84/40&gt;=1,1,IF(J84/40=0,0,IF(J84/40&gt;=0.1,0.5)))</f>
        <v>0</v>
      </c>
      <c r="AB84" s="133">
        <f t="shared" ref="AB84:AB105" si="50">IF((M84/40&gt;1),1,M84/40)</f>
        <v>0</v>
      </c>
      <c r="AC84" s="133">
        <f t="shared" ref="AC84:AC105" si="51">IF(M84/40&gt;=1,1,IF(M84/40=0,0,IF(M84/40&gt;=0.1,0.5)))</f>
        <v>0</v>
      </c>
    </row>
    <row r="85" spans="1:29" x14ac:dyDescent="0.25">
      <c r="A85" s="97" t="s">
        <v>250</v>
      </c>
      <c r="B85" s="142"/>
      <c r="C85" s="138">
        <f t="shared" si="39"/>
        <v>0</v>
      </c>
      <c r="D85" s="117"/>
      <c r="E85" s="115">
        <f t="shared" si="0"/>
        <v>0</v>
      </c>
      <c r="F85" s="139"/>
      <c r="G85" s="115">
        <f t="shared" si="1"/>
        <v>0</v>
      </c>
      <c r="H85" s="140"/>
      <c r="I85" s="86">
        <f t="shared" si="37"/>
        <v>0</v>
      </c>
      <c r="J85" s="140"/>
      <c r="K85" s="86">
        <f t="shared" si="40"/>
        <v>0</v>
      </c>
      <c r="L85" s="141"/>
      <c r="M85" s="98"/>
      <c r="N85" s="86">
        <f t="shared" si="41"/>
        <v>0</v>
      </c>
      <c r="O85" s="87">
        <f t="shared" si="38"/>
        <v>0</v>
      </c>
      <c r="T85" s="133">
        <f t="shared" si="42"/>
        <v>0</v>
      </c>
      <c r="U85" s="133">
        <f t="shared" si="43"/>
        <v>0</v>
      </c>
      <c r="V85" s="133">
        <f t="shared" si="44"/>
        <v>0</v>
      </c>
      <c r="W85" s="133">
        <f t="shared" si="45"/>
        <v>0</v>
      </c>
      <c r="X85" s="133">
        <f t="shared" si="46"/>
        <v>0</v>
      </c>
      <c r="Y85" s="133">
        <f t="shared" si="47"/>
        <v>0</v>
      </c>
      <c r="Z85" s="133">
        <f t="shared" si="48"/>
        <v>0</v>
      </c>
      <c r="AA85" s="133">
        <f t="shared" si="49"/>
        <v>0</v>
      </c>
      <c r="AB85" s="133">
        <f t="shared" si="50"/>
        <v>0</v>
      </c>
      <c r="AC85" s="133">
        <f t="shared" si="51"/>
        <v>0</v>
      </c>
    </row>
    <row r="86" spans="1:29" x14ac:dyDescent="0.25">
      <c r="A86" s="97" t="s">
        <v>251</v>
      </c>
      <c r="B86" s="142"/>
      <c r="C86" s="138">
        <f t="shared" si="39"/>
        <v>0</v>
      </c>
      <c r="D86" s="117"/>
      <c r="E86" s="115">
        <f t="shared" si="0"/>
        <v>0</v>
      </c>
      <c r="F86" s="139"/>
      <c r="G86" s="115">
        <f t="shared" si="1"/>
        <v>0</v>
      </c>
      <c r="H86" s="140"/>
      <c r="I86" s="86">
        <f t="shared" si="37"/>
        <v>0</v>
      </c>
      <c r="J86" s="140"/>
      <c r="K86" s="86">
        <f t="shared" si="40"/>
        <v>0</v>
      </c>
      <c r="L86" s="141"/>
      <c r="M86" s="98"/>
      <c r="N86" s="86">
        <f t="shared" si="41"/>
        <v>0</v>
      </c>
      <c r="O86" s="87">
        <f t="shared" si="38"/>
        <v>0</v>
      </c>
      <c r="T86" s="133">
        <f t="shared" si="42"/>
        <v>0</v>
      </c>
      <c r="U86" s="133">
        <f t="shared" si="43"/>
        <v>0</v>
      </c>
      <c r="V86" s="133">
        <f t="shared" si="44"/>
        <v>0</v>
      </c>
      <c r="W86" s="133">
        <f t="shared" si="45"/>
        <v>0</v>
      </c>
      <c r="X86" s="133">
        <f t="shared" si="46"/>
        <v>0</v>
      </c>
      <c r="Y86" s="133">
        <f t="shared" si="47"/>
        <v>0</v>
      </c>
      <c r="Z86" s="133">
        <f t="shared" si="48"/>
        <v>0</v>
      </c>
      <c r="AA86" s="133">
        <f t="shared" si="49"/>
        <v>0</v>
      </c>
      <c r="AB86" s="133">
        <f t="shared" si="50"/>
        <v>0</v>
      </c>
      <c r="AC86" s="133">
        <f t="shared" si="51"/>
        <v>0</v>
      </c>
    </row>
    <row r="87" spans="1:29" x14ac:dyDescent="0.25">
      <c r="A87" s="97" t="s">
        <v>252</v>
      </c>
      <c r="B87" s="142"/>
      <c r="C87" s="138">
        <f t="shared" si="39"/>
        <v>0</v>
      </c>
      <c r="D87" s="117"/>
      <c r="E87" s="115">
        <f t="shared" si="0"/>
        <v>0</v>
      </c>
      <c r="F87" s="139"/>
      <c r="G87" s="115">
        <f t="shared" si="1"/>
        <v>0</v>
      </c>
      <c r="H87" s="140"/>
      <c r="I87" s="86">
        <f t="shared" si="37"/>
        <v>0</v>
      </c>
      <c r="J87" s="140"/>
      <c r="K87" s="86">
        <f t="shared" si="40"/>
        <v>0</v>
      </c>
      <c r="L87" s="141"/>
      <c r="M87" s="98"/>
      <c r="N87" s="86">
        <f t="shared" si="41"/>
        <v>0</v>
      </c>
      <c r="O87" s="87">
        <f t="shared" si="38"/>
        <v>0</v>
      </c>
      <c r="T87" s="133">
        <f t="shared" si="42"/>
        <v>0</v>
      </c>
      <c r="U87" s="133">
        <f t="shared" si="43"/>
        <v>0</v>
      </c>
      <c r="V87" s="133">
        <f t="shared" si="44"/>
        <v>0</v>
      </c>
      <c r="W87" s="133">
        <f t="shared" si="45"/>
        <v>0</v>
      </c>
      <c r="X87" s="133">
        <f t="shared" si="46"/>
        <v>0</v>
      </c>
      <c r="Y87" s="133">
        <f t="shared" si="47"/>
        <v>0</v>
      </c>
      <c r="Z87" s="133">
        <f t="shared" si="48"/>
        <v>0</v>
      </c>
      <c r="AA87" s="133">
        <f t="shared" si="49"/>
        <v>0</v>
      </c>
      <c r="AB87" s="133">
        <f t="shared" si="50"/>
        <v>0</v>
      </c>
      <c r="AC87" s="133">
        <f t="shared" si="51"/>
        <v>0</v>
      </c>
    </row>
    <row r="88" spans="1:29" x14ac:dyDescent="0.25">
      <c r="A88" s="97" t="s">
        <v>253</v>
      </c>
      <c r="B88" s="142"/>
      <c r="C88" s="138">
        <f t="shared" si="39"/>
        <v>0</v>
      </c>
      <c r="D88" s="117"/>
      <c r="E88" s="115">
        <f t="shared" si="0"/>
        <v>0</v>
      </c>
      <c r="F88" s="139"/>
      <c r="G88" s="115">
        <f t="shared" si="1"/>
        <v>0</v>
      </c>
      <c r="H88" s="140"/>
      <c r="I88" s="86">
        <f t="shared" si="37"/>
        <v>0</v>
      </c>
      <c r="J88" s="140"/>
      <c r="K88" s="86">
        <f t="shared" si="40"/>
        <v>0</v>
      </c>
      <c r="L88" s="141"/>
      <c r="M88" s="98"/>
      <c r="N88" s="86">
        <f t="shared" si="41"/>
        <v>0</v>
      </c>
      <c r="O88" s="87">
        <f t="shared" si="38"/>
        <v>0</v>
      </c>
      <c r="T88" s="133">
        <f t="shared" si="42"/>
        <v>0</v>
      </c>
      <c r="U88" s="133">
        <f t="shared" si="43"/>
        <v>0</v>
      </c>
      <c r="V88" s="133">
        <f t="shared" si="44"/>
        <v>0</v>
      </c>
      <c r="W88" s="133">
        <f t="shared" si="45"/>
        <v>0</v>
      </c>
      <c r="X88" s="133">
        <f t="shared" si="46"/>
        <v>0</v>
      </c>
      <c r="Y88" s="133">
        <f t="shared" si="47"/>
        <v>0</v>
      </c>
      <c r="Z88" s="133">
        <f t="shared" si="48"/>
        <v>0</v>
      </c>
      <c r="AA88" s="133">
        <f t="shared" si="49"/>
        <v>0</v>
      </c>
      <c r="AB88" s="133">
        <f t="shared" si="50"/>
        <v>0</v>
      </c>
      <c r="AC88" s="133">
        <f t="shared" si="51"/>
        <v>0</v>
      </c>
    </row>
    <row r="89" spans="1:29" x14ac:dyDescent="0.25">
      <c r="A89" s="97" t="s">
        <v>254</v>
      </c>
      <c r="B89" s="142"/>
      <c r="C89" s="138">
        <f t="shared" si="39"/>
        <v>0</v>
      </c>
      <c r="D89" s="117"/>
      <c r="E89" s="115">
        <f t="shared" si="0"/>
        <v>0</v>
      </c>
      <c r="F89" s="139"/>
      <c r="G89" s="115">
        <f t="shared" si="1"/>
        <v>0</v>
      </c>
      <c r="H89" s="140"/>
      <c r="I89" s="86">
        <f t="shared" si="37"/>
        <v>0</v>
      </c>
      <c r="J89" s="140"/>
      <c r="K89" s="86">
        <f t="shared" si="40"/>
        <v>0</v>
      </c>
      <c r="L89" s="141"/>
      <c r="M89" s="98"/>
      <c r="N89" s="86">
        <f t="shared" si="41"/>
        <v>0</v>
      </c>
      <c r="O89" s="87">
        <f t="shared" si="38"/>
        <v>0</v>
      </c>
      <c r="T89" s="133">
        <f t="shared" si="42"/>
        <v>0</v>
      </c>
      <c r="U89" s="133">
        <f t="shared" si="43"/>
        <v>0</v>
      </c>
      <c r="V89" s="133">
        <f t="shared" si="44"/>
        <v>0</v>
      </c>
      <c r="W89" s="133">
        <f t="shared" si="45"/>
        <v>0</v>
      </c>
      <c r="X89" s="133">
        <f t="shared" si="46"/>
        <v>0</v>
      </c>
      <c r="Y89" s="133">
        <f t="shared" si="47"/>
        <v>0</v>
      </c>
      <c r="Z89" s="133">
        <f t="shared" si="48"/>
        <v>0</v>
      </c>
      <c r="AA89" s="133">
        <f t="shared" si="49"/>
        <v>0</v>
      </c>
      <c r="AB89" s="133">
        <f t="shared" si="50"/>
        <v>0</v>
      </c>
      <c r="AC89" s="133">
        <f t="shared" si="51"/>
        <v>0</v>
      </c>
    </row>
    <row r="90" spans="1:29" x14ac:dyDescent="0.25">
      <c r="A90" s="97" t="s">
        <v>255</v>
      </c>
      <c r="B90" s="142"/>
      <c r="C90" s="138">
        <f t="shared" si="39"/>
        <v>0</v>
      </c>
      <c r="D90" s="117"/>
      <c r="E90" s="115">
        <f t="shared" si="0"/>
        <v>0</v>
      </c>
      <c r="F90" s="139"/>
      <c r="G90" s="115">
        <f t="shared" si="1"/>
        <v>0</v>
      </c>
      <c r="H90" s="140"/>
      <c r="I90" s="86">
        <f t="shared" si="37"/>
        <v>0</v>
      </c>
      <c r="J90" s="140"/>
      <c r="K90" s="86">
        <f t="shared" si="40"/>
        <v>0</v>
      </c>
      <c r="L90" s="141"/>
      <c r="M90" s="98"/>
      <c r="N90" s="86">
        <f t="shared" si="41"/>
        <v>0</v>
      </c>
      <c r="O90" s="87">
        <f t="shared" si="38"/>
        <v>0</v>
      </c>
      <c r="T90" s="133">
        <f t="shared" si="42"/>
        <v>0</v>
      </c>
      <c r="U90" s="133">
        <f t="shared" si="43"/>
        <v>0</v>
      </c>
      <c r="V90" s="133">
        <f t="shared" si="44"/>
        <v>0</v>
      </c>
      <c r="W90" s="133">
        <f t="shared" si="45"/>
        <v>0</v>
      </c>
      <c r="X90" s="133">
        <f t="shared" si="46"/>
        <v>0</v>
      </c>
      <c r="Y90" s="133">
        <f t="shared" si="47"/>
        <v>0</v>
      </c>
      <c r="Z90" s="133">
        <f t="shared" si="48"/>
        <v>0</v>
      </c>
      <c r="AA90" s="133">
        <f t="shared" si="49"/>
        <v>0</v>
      </c>
      <c r="AB90" s="133">
        <f t="shared" si="50"/>
        <v>0</v>
      </c>
      <c r="AC90" s="133">
        <f t="shared" si="51"/>
        <v>0</v>
      </c>
    </row>
    <row r="91" spans="1:29" x14ac:dyDescent="0.25">
      <c r="A91" s="97" t="s">
        <v>256</v>
      </c>
      <c r="B91" s="142"/>
      <c r="C91" s="138">
        <f t="shared" si="39"/>
        <v>0</v>
      </c>
      <c r="D91" s="117"/>
      <c r="E91" s="115">
        <f t="shared" si="0"/>
        <v>0</v>
      </c>
      <c r="F91" s="139"/>
      <c r="G91" s="115">
        <f t="shared" si="1"/>
        <v>0</v>
      </c>
      <c r="H91" s="140"/>
      <c r="I91" s="86">
        <f t="shared" si="37"/>
        <v>0</v>
      </c>
      <c r="J91" s="140"/>
      <c r="K91" s="86">
        <f t="shared" si="40"/>
        <v>0</v>
      </c>
      <c r="L91" s="141"/>
      <c r="M91" s="98"/>
      <c r="N91" s="86">
        <f t="shared" si="41"/>
        <v>0</v>
      </c>
      <c r="O91" s="87">
        <f t="shared" si="38"/>
        <v>0</v>
      </c>
      <c r="T91" s="133">
        <f t="shared" si="42"/>
        <v>0</v>
      </c>
      <c r="U91" s="133">
        <f t="shared" si="43"/>
        <v>0</v>
      </c>
      <c r="V91" s="133">
        <f t="shared" si="44"/>
        <v>0</v>
      </c>
      <c r="W91" s="133">
        <f t="shared" si="45"/>
        <v>0</v>
      </c>
      <c r="X91" s="133">
        <f t="shared" si="46"/>
        <v>0</v>
      </c>
      <c r="Y91" s="133">
        <f t="shared" si="47"/>
        <v>0</v>
      </c>
      <c r="Z91" s="133">
        <f t="shared" si="48"/>
        <v>0</v>
      </c>
      <c r="AA91" s="133">
        <f t="shared" si="49"/>
        <v>0</v>
      </c>
      <c r="AB91" s="133">
        <f t="shared" si="50"/>
        <v>0</v>
      </c>
      <c r="AC91" s="133">
        <f t="shared" si="51"/>
        <v>0</v>
      </c>
    </row>
    <row r="92" spans="1:29" x14ac:dyDescent="0.25">
      <c r="A92" s="97" t="s">
        <v>257</v>
      </c>
      <c r="B92" s="142"/>
      <c r="C92" s="138">
        <f t="shared" si="39"/>
        <v>0</v>
      </c>
      <c r="D92" s="117"/>
      <c r="E92" s="115">
        <f t="shared" si="0"/>
        <v>0</v>
      </c>
      <c r="F92" s="139"/>
      <c r="G92" s="115">
        <f t="shared" si="1"/>
        <v>0</v>
      </c>
      <c r="H92" s="140"/>
      <c r="I92" s="86">
        <f t="shared" si="37"/>
        <v>0</v>
      </c>
      <c r="J92" s="140"/>
      <c r="K92" s="86">
        <f t="shared" si="40"/>
        <v>0</v>
      </c>
      <c r="L92" s="141"/>
      <c r="M92" s="98"/>
      <c r="N92" s="86">
        <f t="shared" si="41"/>
        <v>0</v>
      </c>
      <c r="O92" s="87">
        <f t="shared" si="38"/>
        <v>0</v>
      </c>
      <c r="T92" s="133">
        <f t="shared" si="42"/>
        <v>0</v>
      </c>
      <c r="U92" s="133">
        <f t="shared" si="43"/>
        <v>0</v>
      </c>
      <c r="V92" s="133">
        <f t="shared" si="44"/>
        <v>0</v>
      </c>
      <c r="W92" s="133">
        <f t="shared" si="45"/>
        <v>0</v>
      </c>
      <c r="X92" s="133">
        <f t="shared" si="46"/>
        <v>0</v>
      </c>
      <c r="Y92" s="133">
        <f t="shared" si="47"/>
        <v>0</v>
      </c>
      <c r="Z92" s="133">
        <f t="shared" si="48"/>
        <v>0</v>
      </c>
      <c r="AA92" s="133">
        <f t="shared" si="49"/>
        <v>0</v>
      </c>
      <c r="AB92" s="133">
        <f t="shared" si="50"/>
        <v>0</v>
      </c>
      <c r="AC92" s="133">
        <f t="shared" si="51"/>
        <v>0</v>
      </c>
    </row>
    <row r="93" spans="1:29" x14ac:dyDescent="0.25">
      <c r="A93" s="97" t="s">
        <v>258</v>
      </c>
      <c r="B93" s="142"/>
      <c r="C93" s="138">
        <f t="shared" si="39"/>
        <v>0</v>
      </c>
      <c r="D93" s="117"/>
      <c r="E93" s="115">
        <f t="shared" si="0"/>
        <v>0</v>
      </c>
      <c r="F93" s="139"/>
      <c r="G93" s="115">
        <f t="shared" si="1"/>
        <v>0</v>
      </c>
      <c r="H93" s="140"/>
      <c r="I93" s="86">
        <f t="shared" si="37"/>
        <v>0</v>
      </c>
      <c r="J93" s="140"/>
      <c r="K93" s="86">
        <f t="shared" si="40"/>
        <v>0</v>
      </c>
      <c r="L93" s="141"/>
      <c r="M93" s="98"/>
      <c r="N93" s="86">
        <f t="shared" si="41"/>
        <v>0</v>
      </c>
      <c r="O93" s="87">
        <f t="shared" si="38"/>
        <v>0</v>
      </c>
      <c r="T93" s="133">
        <f t="shared" si="42"/>
        <v>0</v>
      </c>
      <c r="U93" s="133">
        <f t="shared" si="43"/>
        <v>0</v>
      </c>
      <c r="V93" s="133">
        <f t="shared" si="44"/>
        <v>0</v>
      </c>
      <c r="W93" s="133">
        <f t="shared" si="45"/>
        <v>0</v>
      </c>
      <c r="X93" s="133">
        <f t="shared" si="46"/>
        <v>0</v>
      </c>
      <c r="Y93" s="133">
        <f t="shared" si="47"/>
        <v>0</v>
      </c>
      <c r="Z93" s="133">
        <f t="shared" si="48"/>
        <v>0</v>
      </c>
      <c r="AA93" s="133">
        <f t="shared" si="49"/>
        <v>0</v>
      </c>
      <c r="AB93" s="133">
        <f t="shared" si="50"/>
        <v>0</v>
      </c>
      <c r="AC93" s="133">
        <f t="shared" si="51"/>
        <v>0</v>
      </c>
    </row>
    <row r="94" spans="1:29" x14ac:dyDescent="0.25">
      <c r="A94" s="97" t="s">
        <v>259</v>
      </c>
      <c r="B94" s="142"/>
      <c r="C94" s="138">
        <f t="shared" si="39"/>
        <v>0</v>
      </c>
      <c r="D94" s="117"/>
      <c r="E94" s="115">
        <f t="shared" si="0"/>
        <v>0</v>
      </c>
      <c r="F94" s="139"/>
      <c r="G94" s="115">
        <f t="shared" si="1"/>
        <v>0</v>
      </c>
      <c r="H94" s="140"/>
      <c r="I94" s="86">
        <f t="shared" si="37"/>
        <v>0</v>
      </c>
      <c r="J94" s="140"/>
      <c r="K94" s="86">
        <f t="shared" si="40"/>
        <v>0</v>
      </c>
      <c r="L94" s="141"/>
      <c r="M94" s="98"/>
      <c r="N94" s="86">
        <f t="shared" si="41"/>
        <v>0</v>
      </c>
      <c r="O94" s="87">
        <f t="shared" si="38"/>
        <v>0</v>
      </c>
      <c r="T94" s="133">
        <f t="shared" si="42"/>
        <v>0</v>
      </c>
      <c r="U94" s="133">
        <f t="shared" si="43"/>
        <v>0</v>
      </c>
      <c r="V94" s="133">
        <f t="shared" si="44"/>
        <v>0</v>
      </c>
      <c r="W94" s="133">
        <f t="shared" si="45"/>
        <v>0</v>
      </c>
      <c r="X94" s="133">
        <f t="shared" si="46"/>
        <v>0</v>
      </c>
      <c r="Y94" s="133">
        <f t="shared" si="47"/>
        <v>0</v>
      </c>
      <c r="Z94" s="133">
        <f t="shared" si="48"/>
        <v>0</v>
      </c>
      <c r="AA94" s="133">
        <f t="shared" si="49"/>
        <v>0</v>
      </c>
      <c r="AB94" s="133">
        <f t="shared" si="50"/>
        <v>0</v>
      </c>
      <c r="AC94" s="133">
        <f t="shared" si="51"/>
        <v>0</v>
      </c>
    </row>
    <row r="95" spans="1:29" x14ac:dyDescent="0.25">
      <c r="A95" s="97" t="s">
        <v>260</v>
      </c>
      <c r="B95" s="142"/>
      <c r="C95" s="138">
        <f t="shared" si="39"/>
        <v>0</v>
      </c>
      <c r="D95" s="117"/>
      <c r="E95" s="115">
        <f t="shared" si="0"/>
        <v>0</v>
      </c>
      <c r="F95" s="139"/>
      <c r="G95" s="115">
        <f t="shared" si="1"/>
        <v>0</v>
      </c>
      <c r="H95" s="140"/>
      <c r="I95" s="86">
        <f t="shared" si="37"/>
        <v>0</v>
      </c>
      <c r="J95" s="140"/>
      <c r="K95" s="86">
        <f t="shared" si="40"/>
        <v>0</v>
      </c>
      <c r="L95" s="141"/>
      <c r="M95" s="98"/>
      <c r="N95" s="86">
        <f t="shared" si="41"/>
        <v>0</v>
      </c>
      <c r="O95" s="87">
        <f t="shared" si="38"/>
        <v>0</v>
      </c>
      <c r="T95" s="133">
        <f t="shared" si="42"/>
        <v>0</v>
      </c>
      <c r="U95" s="133">
        <f t="shared" si="43"/>
        <v>0</v>
      </c>
      <c r="V95" s="133">
        <f t="shared" si="44"/>
        <v>0</v>
      </c>
      <c r="W95" s="133">
        <f t="shared" si="45"/>
        <v>0</v>
      </c>
      <c r="X95" s="133">
        <f t="shared" si="46"/>
        <v>0</v>
      </c>
      <c r="Y95" s="133">
        <f t="shared" si="47"/>
        <v>0</v>
      </c>
      <c r="Z95" s="133">
        <f t="shared" si="48"/>
        <v>0</v>
      </c>
      <c r="AA95" s="133">
        <f t="shared" si="49"/>
        <v>0</v>
      </c>
      <c r="AB95" s="133">
        <f t="shared" si="50"/>
        <v>0</v>
      </c>
      <c r="AC95" s="133">
        <f t="shared" si="51"/>
        <v>0</v>
      </c>
    </row>
    <row r="96" spans="1:29" x14ac:dyDescent="0.25">
      <c r="A96" s="97" t="s">
        <v>261</v>
      </c>
      <c r="B96" s="142"/>
      <c r="C96" s="138">
        <f t="shared" si="39"/>
        <v>0</v>
      </c>
      <c r="D96" s="117"/>
      <c r="E96" s="115">
        <f t="shared" si="0"/>
        <v>0</v>
      </c>
      <c r="F96" s="139"/>
      <c r="G96" s="115">
        <f t="shared" si="1"/>
        <v>0</v>
      </c>
      <c r="H96" s="140"/>
      <c r="I96" s="86">
        <f t="shared" si="37"/>
        <v>0</v>
      </c>
      <c r="J96" s="140"/>
      <c r="K96" s="86">
        <f t="shared" si="40"/>
        <v>0</v>
      </c>
      <c r="L96" s="141"/>
      <c r="M96" s="98"/>
      <c r="N96" s="86">
        <f t="shared" si="41"/>
        <v>0</v>
      </c>
      <c r="O96" s="87">
        <f t="shared" si="38"/>
        <v>0</v>
      </c>
      <c r="T96" s="133">
        <f t="shared" si="42"/>
        <v>0</v>
      </c>
      <c r="U96" s="133">
        <f t="shared" si="43"/>
        <v>0</v>
      </c>
      <c r="V96" s="133">
        <f t="shared" si="44"/>
        <v>0</v>
      </c>
      <c r="W96" s="133">
        <f t="shared" si="45"/>
        <v>0</v>
      </c>
      <c r="X96" s="133">
        <f t="shared" si="46"/>
        <v>0</v>
      </c>
      <c r="Y96" s="133">
        <f t="shared" si="47"/>
        <v>0</v>
      </c>
      <c r="Z96" s="133">
        <f t="shared" si="48"/>
        <v>0</v>
      </c>
      <c r="AA96" s="133">
        <f t="shared" si="49"/>
        <v>0</v>
      </c>
      <c r="AB96" s="133">
        <f t="shared" si="50"/>
        <v>0</v>
      </c>
      <c r="AC96" s="133">
        <f t="shared" si="51"/>
        <v>0</v>
      </c>
    </row>
    <row r="97" spans="1:29" x14ac:dyDescent="0.25">
      <c r="A97" s="97" t="s">
        <v>262</v>
      </c>
      <c r="B97" s="142"/>
      <c r="C97" s="138">
        <f t="shared" si="39"/>
        <v>0</v>
      </c>
      <c r="D97" s="117"/>
      <c r="E97" s="115">
        <f t="shared" si="0"/>
        <v>0</v>
      </c>
      <c r="F97" s="139"/>
      <c r="G97" s="115">
        <f t="shared" si="1"/>
        <v>0</v>
      </c>
      <c r="H97" s="140"/>
      <c r="I97" s="86">
        <f t="shared" si="37"/>
        <v>0</v>
      </c>
      <c r="J97" s="140"/>
      <c r="K97" s="86">
        <f t="shared" si="40"/>
        <v>0</v>
      </c>
      <c r="L97" s="141"/>
      <c r="M97" s="98"/>
      <c r="N97" s="86">
        <f t="shared" si="41"/>
        <v>0</v>
      </c>
      <c r="O97" s="87">
        <f t="shared" si="38"/>
        <v>0</v>
      </c>
      <c r="T97" s="133">
        <f t="shared" si="42"/>
        <v>0</v>
      </c>
      <c r="U97" s="133">
        <f t="shared" si="43"/>
        <v>0</v>
      </c>
      <c r="V97" s="133">
        <f t="shared" si="44"/>
        <v>0</v>
      </c>
      <c r="W97" s="133">
        <f t="shared" si="45"/>
        <v>0</v>
      </c>
      <c r="X97" s="133">
        <f t="shared" si="46"/>
        <v>0</v>
      </c>
      <c r="Y97" s="133">
        <f t="shared" si="47"/>
        <v>0</v>
      </c>
      <c r="Z97" s="133">
        <f t="shared" si="48"/>
        <v>0</v>
      </c>
      <c r="AA97" s="133">
        <f t="shared" si="49"/>
        <v>0</v>
      </c>
      <c r="AB97" s="133">
        <f t="shared" si="50"/>
        <v>0</v>
      </c>
      <c r="AC97" s="133">
        <f t="shared" si="51"/>
        <v>0</v>
      </c>
    </row>
    <row r="98" spans="1:29" x14ac:dyDescent="0.25">
      <c r="A98" s="97" t="s">
        <v>263</v>
      </c>
      <c r="B98" s="142"/>
      <c r="C98" s="138">
        <f t="shared" si="39"/>
        <v>0</v>
      </c>
      <c r="D98" s="117"/>
      <c r="E98" s="115">
        <f t="shared" si="0"/>
        <v>0</v>
      </c>
      <c r="F98" s="139"/>
      <c r="G98" s="115">
        <f t="shared" si="1"/>
        <v>0</v>
      </c>
      <c r="H98" s="140"/>
      <c r="I98" s="86">
        <f t="shared" si="37"/>
        <v>0</v>
      </c>
      <c r="J98" s="140"/>
      <c r="K98" s="86">
        <f t="shared" si="40"/>
        <v>0</v>
      </c>
      <c r="L98" s="141"/>
      <c r="M98" s="98"/>
      <c r="N98" s="86">
        <f t="shared" si="41"/>
        <v>0</v>
      </c>
      <c r="O98" s="87">
        <f t="shared" si="38"/>
        <v>0</v>
      </c>
      <c r="T98" s="133">
        <f t="shared" si="42"/>
        <v>0</v>
      </c>
      <c r="U98" s="133">
        <f t="shared" si="43"/>
        <v>0</v>
      </c>
      <c r="V98" s="133">
        <f t="shared" si="44"/>
        <v>0</v>
      </c>
      <c r="W98" s="133">
        <f t="shared" si="45"/>
        <v>0</v>
      </c>
      <c r="X98" s="133">
        <f t="shared" si="46"/>
        <v>0</v>
      </c>
      <c r="Y98" s="133">
        <f t="shared" si="47"/>
        <v>0</v>
      </c>
      <c r="Z98" s="133">
        <f t="shared" si="48"/>
        <v>0</v>
      </c>
      <c r="AA98" s="133">
        <f t="shared" si="49"/>
        <v>0</v>
      </c>
      <c r="AB98" s="133">
        <f t="shared" si="50"/>
        <v>0</v>
      </c>
      <c r="AC98" s="133">
        <f t="shared" si="51"/>
        <v>0</v>
      </c>
    </row>
    <row r="99" spans="1:29" x14ac:dyDescent="0.25">
      <c r="A99" s="97" t="s">
        <v>264</v>
      </c>
      <c r="B99" s="142"/>
      <c r="C99" s="138">
        <f t="shared" si="39"/>
        <v>0</v>
      </c>
      <c r="D99" s="117"/>
      <c r="E99" s="115">
        <f t="shared" si="0"/>
        <v>0</v>
      </c>
      <c r="F99" s="139"/>
      <c r="G99" s="115">
        <f t="shared" si="1"/>
        <v>0</v>
      </c>
      <c r="H99" s="140"/>
      <c r="I99" s="86">
        <f t="shared" si="37"/>
        <v>0</v>
      </c>
      <c r="J99" s="140"/>
      <c r="K99" s="86">
        <f t="shared" si="40"/>
        <v>0</v>
      </c>
      <c r="L99" s="141"/>
      <c r="M99" s="98"/>
      <c r="N99" s="86">
        <f t="shared" si="41"/>
        <v>0</v>
      </c>
      <c r="O99" s="87">
        <f t="shared" si="38"/>
        <v>0</v>
      </c>
      <c r="T99" s="133">
        <f t="shared" si="42"/>
        <v>0</v>
      </c>
      <c r="U99" s="133">
        <f t="shared" si="43"/>
        <v>0</v>
      </c>
      <c r="V99" s="133">
        <f t="shared" si="44"/>
        <v>0</v>
      </c>
      <c r="W99" s="133">
        <f t="shared" si="45"/>
        <v>0</v>
      </c>
      <c r="X99" s="133">
        <f t="shared" si="46"/>
        <v>0</v>
      </c>
      <c r="Y99" s="133">
        <f t="shared" si="47"/>
        <v>0</v>
      </c>
      <c r="Z99" s="133">
        <f t="shared" si="48"/>
        <v>0</v>
      </c>
      <c r="AA99" s="133">
        <f t="shared" si="49"/>
        <v>0</v>
      </c>
      <c r="AB99" s="133">
        <f t="shared" si="50"/>
        <v>0</v>
      </c>
      <c r="AC99" s="133">
        <f t="shared" si="51"/>
        <v>0</v>
      </c>
    </row>
    <row r="100" spans="1:29" x14ac:dyDescent="0.25">
      <c r="A100" s="97" t="s">
        <v>265</v>
      </c>
      <c r="B100" s="142"/>
      <c r="C100" s="138">
        <f t="shared" si="39"/>
        <v>0</v>
      </c>
      <c r="D100" s="117"/>
      <c r="E100" s="115">
        <f t="shared" si="0"/>
        <v>0</v>
      </c>
      <c r="F100" s="139"/>
      <c r="G100" s="115">
        <f t="shared" si="1"/>
        <v>0</v>
      </c>
      <c r="H100" s="140"/>
      <c r="I100" s="86">
        <f t="shared" si="37"/>
        <v>0</v>
      </c>
      <c r="J100" s="140"/>
      <c r="K100" s="86">
        <f t="shared" si="40"/>
        <v>0</v>
      </c>
      <c r="L100" s="141"/>
      <c r="M100" s="98"/>
      <c r="N100" s="86">
        <f t="shared" si="41"/>
        <v>0</v>
      </c>
      <c r="O100" s="87">
        <f t="shared" si="38"/>
        <v>0</v>
      </c>
      <c r="T100" s="133">
        <f t="shared" si="42"/>
        <v>0</v>
      </c>
      <c r="U100" s="133">
        <f t="shared" si="43"/>
        <v>0</v>
      </c>
      <c r="V100" s="133">
        <f t="shared" si="44"/>
        <v>0</v>
      </c>
      <c r="W100" s="133">
        <f t="shared" si="45"/>
        <v>0</v>
      </c>
      <c r="X100" s="133">
        <f t="shared" si="46"/>
        <v>0</v>
      </c>
      <c r="Y100" s="133">
        <f t="shared" si="47"/>
        <v>0</v>
      </c>
      <c r="Z100" s="133">
        <f t="shared" si="48"/>
        <v>0</v>
      </c>
      <c r="AA100" s="133">
        <f t="shared" si="49"/>
        <v>0</v>
      </c>
      <c r="AB100" s="133">
        <f t="shared" si="50"/>
        <v>0</v>
      </c>
      <c r="AC100" s="133">
        <f t="shared" si="51"/>
        <v>0</v>
      </c>
    </row>
    <row r="101" spans="1:29" x14ac:dyDescent="0.25">
      <c r="A101" s="97" t="s">
        <v>266</v>
      </c>
      <c r="B101" s="142"/>
      <c r="C101" s="138">
        <f t="shared" si="39"/>
        <v>0</v>
      </c>
      <c r="D101" s="117"/>
      <c r="E101" s="115">
        <f t="shared" si="0"/>
        <v>0</v>
      </c>
      <c r="F101" s="139"/>
      <c r="G101" s="115">
        <f t="shared" si="1"/>
        <v>0</v>
      </c>
      <c r="H101" s="140"/>
      <c r="I101" s="86">
        <f t="shared" si="37"/>
        <v>0</v>
      </c>
      <c r="J101" s="140"/>
      <c r="K101" s="86">
        <f t="shared" si="40"/>
        <v>0</v>
      </c>
      <c r="L101" s="141"/>
      <c r="M101" s="98"/>
      <c r="N101" s="86">
        <f t="shared" si="41"/>
        <v>0</v>
      </c>
      <c r="O101" s="87">
        <f t="shared" si="38"/>
        <v>0</v>
      </c>
      <c r="T101" s="133">
        <f t="shared" si="42"/>
        <v>0</v>
      </c>
      <c r="U101" s="133">
        <f t="shared" si="43"/>
        <v>0</v>
      </c>
      <c r="V101" s="133">
        <f t="shared" si="44"/>
        <v>0</v>
      </c>
      <c r="W101" s="133">
        <f t="shared" si="45"/>
        <v>0</v>
      </c>
      <c r="X101" s="133">
        <f t="shared" si="46"/>
        <v>0</v>
      </c>
      <c r="Y101" s="133">
        <f t="shared" si="47"/>
        <v>0</v>
      </c>
      <c r="Z101" s="133">
        <f t="shared" si="48"/>
        <v>0</v>
      </c>
      <c r="AA101" s="133">
        <f t="shared" si="49"/>
        <v>0</v>
      </c>
      <c r="AB101" s="133">
        <f t="shared" si="50"/>
        <v>0</v>
      </c>
      <c r="AC101" s="133">
        <f t="shared" si="51"/>
        <v>0</v>
      </c>
    </row>
    <row r="102" spans="1:29" x14ac:dyDescent="0.25">
      <c r="A102" s="97" t="s">
        <v>267</v>
      </c>
      <c r="B102" s="142"/>
      <c r="C102" s="138">
        <f t="shared" si="39"/>
        <v>0</v>
      </c>
      <c r="D102" s="117"/>
      <c r="E102" s="115">
        <f t="shared" si="0"/>
        <v>0</v>
      </c>
      <c r="F102" s="139"/>
      <c r="G102" s="115">
        <f t="shared" si="1"/>
        <v>0</v>
      </c>
      <c r="H102" s="140"/>
      <c r="I102" s="86">
        <f t="shared" si="37"/>
        <v>0</v>
      </c>
      <c r="J102" s="140"/>
      <c r="K102" s="86">
        <f t="shared" si="40"/>
        <v>0</v>
      </c>
      <c r="L102" s="141"/>
      <c r="M102" s="98"/>
      <c r="N102" s="86">
        <f t="shared" si="41"/>
        <v>0</v>
      </c>
      <c r="O102" s="87">
        <f t="shared" si="38"/>
        <v>0</v>
      </c>
      <c r="T102" s="133">
        <f t="shared" si="42"/>
        <v>0</v>
      </c>
      <c r="U102" s="133">
        <f t="shared" si="43"/>
        <v>0</v>
      </c>
      <c r="V102" s="133">
        <f t="shared" si="44"/>
        <v>0</v>
      </c>
      <c r="W102" s="133">
        <f t="shared" si="45"/>
        <v>0</v>
      </c>
      <c r="X102" s="133">
        <f t="shared" si="46"/>
        <v>0</v>
      </c>
      <c r="Y102" s="133">
        <f t="shared" si="47"/>
        <v>0</v>
      </c>
      <c r="Z102" s="133">
        <f t="shared" si="48"/>
        <v>0</v>
      </c>
      <c r="AA102" s="133">
        <f t="shared" si="49"/>
        <v>0</v>
      </c>
      <c r="AB102" s="133">
        <f t="shared" si="50"/>
        <v>0</v>
      </c>
      <c r="AC102" s="133">
        <f t="shared" si="51"/>
        <v>0</v>
      </c>
    </row>
    <row r="103" spans="1:29" x14ac:dyDescent="0.25">
      <c r="A103" s="97" t="s">
        <v>268</v>
      </c>
      <c r="B103" s="142"/>
      <c r="C103" s="138">
        <f t="shared" si="39"/>
        <v>0</v>
      </c>
      <c r="D103" s="117"/>
      <c r="E103" s="115">
        <f t="shared" si="0"/>
        <v>0</v>
      </c>
      <c r="F103" s="139"/>
      <c r="G103" s="115">
        <f t="shared" si="1"/>
        <v>0</v>
      </c>
      <c r="H103" s="140"/>
      <c r="I103" s="86">
        <f t="shared" si="37"/>
        <v>0</v>
      </c>
      <c r="J103" s="140"/>
      <c r="K103" s="86">
        <f t="shared" si="40"/>
        <v>0</v>
      </c>
      <c r="L103" s="141"/>
      <c r="M103" s="98"/>
      <c r="N103" s="86">
        <f t="shared" si="41"/>
        <v>0</v>
      </c>
      <c r="O103" s="87">
        <f t="shared" si="38"/>
        <v>0</v>
      </c>
      <c r="T103" s="133">
        <f t="shared" si="42"/>
        <v>0</v>
      </c>
      <c r="U103" s="133">
        <f t="shared" si="43"/>
        <v>0</v>
      </c>
      <c r="V103" s="133">
        <f t="shared" si="44"/>
        <v>0</v>
      </c>
      <c r="W103" s="133">
        <f t="shared" si="45"/>
        <v>0</v>
      </c>
      <c r="X103" s="133">
        <f t="shared" si="46"/>
        <v>0</v>
      </c>
      <c r="Y103" s="133">
        <f t="shared" si="47"/>
        <v>0</v>
      </c>
      <c r="Z103" s="133">
        <f t="shared" si="48"/>
        <v>0</v>
      </c>
      <c r="AA103" s="133">
        <f t="shared" si="49"/>
        <v>0</v>
      </c>
      <c r="AB103" s="133">
        <f t="shared" si="50"/>
        <v>0</v>
      </c>
      <c r="AC103" s="133">
        <f t="shared" si="51"/>
        <v>0</v>
      </c>
    </row>
    <row r="104" spans="1:29" x14ac:dyDescent="0.25">
      <c r="A104" s="97" t="s">
        <v>269</v>
      </c>
      <c r="B104" s="142"/>
      <c r="C104" s="138">
        <f t="shared" si="39"/>
        <v>0</v>
      </c>
      <c r="D104" s="117"/>
      <c r="E104" s="115">
        <f t="shared" si="0"/>
        <v>0</v>
      </c>
      <c r="F104" s="139"/>
      <c r="G104" s="115">
        <f t="shared" si="1"/>
        <v>0</v>
      </c>
      <c r="H104" s="140"/>
      <c r="I104" s="86">
        <f t="shared" si="37"/>
        <v>0</v>
      </c>
      <c r="J104" s="140"/>
      <c r="K104" s="86">
        <f t="shared" si="40"/>
        <v>0</v>
      </c>
      <c r="L104" s="141"/>
      <c r="M104" s="98"/>
      <c r="N104" s="86">
        <f t="shared" si="41"/>
        <v>0</v>
      </c>
      <c r="O104" s="87">
        <f t="shared" si="38"/>
        <v>0</v>
      </c>
      <c r="T104" s="133">
        <f t="shared" si="42"/>
        <v>0</v>
      </c>
      <c r="U104" s="133">
        <f t="shared" si="43"/>
        <v>0</v>
      </c>
      <c r="V104" s="133">
        <f t="shared" si="44"/>
        <v>0</v>
      </c>
      <c r="W104" s="133">
        <f t="shared" si="45"/>
        <v>0</v>
      </c>
      <c r="X104" s="133">
        <f t="shared" si="46"/>
        <v>0</v>
      </c>
      <c r="Y104" s="133">
        <f t="shared" si="47"/>
        <v>0</v>
      </c>
      <c r="Z104" s="133">
        <f t="shared" si="48"/>
        <v>0</v>
      </c>
      <c r="AA104" s="133">
        <f t="shared" si="49"/>
        <v>0</v>
      </c>
      <c r="AB104" s="133">
        <f t="shared" si="50"/>
        <v>0</v>
      </c>
      <c r="AC104" s="133">
        <f t="shared" si="51"/>
        <v>0</v>
      </c>
    </row>
    <row r="105" spans="1:29" x14ac:dyDescent="0.25">
      <c r="A105" s="97" t="s">
        <v>270</v>
      </c>
      <c r="B105" s="142"/>
      <c r="C105" s="138">
        <f t="shared" si="39"/>
        <v>0</v>
      </c>
      <c r="D105" s="117"/>
      <c r="E105" s="115">
        <f t="shared" si="0"/>
        <v>0</v>
      </c>
      <c r="F105" s="139"/>
      <c r="G105" s="115">
        <f t="shared" si="1"/>
        <v>0</v>
      </c>
      <c r="H105" s="140"/>
      <c r="I105" s="86">
        <f t="shared" si="37"/>
        <v>0</v>
      </c>
      <c r="J105" s="140"/>
      <c r="K105" s="86">
        <f t="shared" si="40"/>
        <v>0</v>
      </c>
      <c r="L105" s="141"/>
      <c r="M105" s="98"/>
      <c r="N105" s="86">
        <f t="shared" si="41"/>
        <v>0</v>
      </c>
      <c r="O105" s="87">
        <f t="shared" si="38"/>
        <v>0</v>
      </c>
      <c r="T105" s="133">
        <f t="shared" si="42"/>
        <v>0</v>
      </c>
      <c r="U105" s="133">
        <f t="shared" si="43"/>
        <v>0</v>
      </c>
      <c r="V105" s="133">
        <f t="shared" si="44"/>
        <v>0</v>
      </c>
      <c r="W105" s="133">
        <f t="shared" si="45"/>
        <v>0</v>
      </c>
      <c r="X105" s="133">
        <f t="shared" si="46"/>
        <v>0</v>
      </c>
      <c r="Y105" s="133">
        <f t="shared" si="47"/>
        <v>0</v>
      </c>
      <c r="Z105" s="133">
        <f t="shared" si="48"/>
        <v>0</v>
      </c>
      <c r="AA105" s="133">
        <f t="shared" si="49"/>
        <v>0</v>
      </c>
      <c r="AB105" s="133">
        <f t="shared" si="50"/>
        <v>0</v>
      </c>
      <c r="AC105" s="133">
        <f t="shared" si="51"/>
        <v>0</v>
      </c>
    </row>
    <row r="106" spans="1:29" x14ac:dyDescent="0.25">
      <c r="A106" s="26" t="s">
        <v>24</v>
      </c>
      <c r="B106" s="124"/>
      <c r="C106" s="125">
        <f t="shared" ref="C106" si="52">C105</f>
        <v>0</v>
      </c>
      <c r="D106" s="124"/>
      <c r="E106" s="115">
        <f>SUM(E6:E105)</f>
        <v>0</v>
      </c>
      <c r="F106" s="122"/>
      <c r="G106" s="115">
        <f>SUM(G6:G105)</f>
        <v>0</v>
      </c>
      <c r="H106" s="123"/>
      <c r="I106" s="86">
        <f>SUM(I6:I105)</f>
        <v>0</v>
      </c>
      <c r="J106" s="123"/>
      <c r="K106" s="86">
        <f>SUM(K6:K105)</f>
        <v>0</v>
      </c>
      <c r="L106" s="130"/>
      <c r="M106" s="130"/>
      <c r="N106" s="86">
        <f>SUM(N6:N105)</f>
        <v>0</v>
      </c>
      <c r="O106" s="136"/>
    </row>
    <row r="107" spans="1:29" x14ac:dyDescent="0.25">
      <c r="A107" s="170" t="s">
        <v>23</v>
      </c>
      <c r="B107" s="172"/>
      <c r="C107" s="126"/>
      <c r="D107" s="127"/>
      <c r="E107" s="127"/>
      <c r="F107" s="127"/>
      <c r="G107" s="127"/>
      <c r="H107" s="126"/>
      <c r="I107" s="126"/>
      <c r="J107" s="126"/>
      <c r="K107" s="126"/>
      <c r="L107" s="27" t="s">
        <v>26</v>
      </c>
      <c r="M107" s="134"/>
      <c r="N107" s="28" t="s">
        <v>27</v>
      </c>
      <c r="O107" s="29" t="s">
        <v>28</v>
      </c>
    </row>
    <row r="108" spans="1:29" x14ac:dyDescent="0.25">
      <c r="A108" s="171"/>
      <c r="B108" s="173"/>
      <c r="C108" s="128"/>
      <c r="D108" s="129"/>
      <c r="E108" s="129"/>
      <c r="F108" s="129"/>
      <c r="G108" s="129"/>
      <c r="H108" s="128"/>
      <c r="I108" s="128"/>
      <c r="J108" s="128"/>
      <c r="K108" s="128"/>
      <c r="L108" s="89">
        <f>SUM(L6:L105)</f>
        <v>0</v>
      </c>
      <c r="M108" s="135"/>
      <c r="N108" s="137"/>
      <c r="O108" s="88">
        <f>SUM(O6:O105)</f>
        <v>0</v>
      </c>
    </row>
    <row r="109" spans="1:29" x14ac:dyDescent="0.25">
      <c r="A109" s="30"/>
      <c r="B109" s="31"/>
      <c r="C109" s="31"/>
      <c r="D109" s="31"/>
      <c r="E109" s="23"/>
      <c r="F109" s="32"/>
      <c r="G109" s="33"/>
      <c r="H109" s="34"/>
    </row>
    <row r="110" spans="1:29" x14ac:dyDescent="0.25">
      <c r="A110" s="30"/>
      <c r="B110" s="31"/>
      <c r="C110" s="31"/>
      <c r="D110" s="31"/>
      <c r="E110" s="23"/>
      <c r="F110" s="32"/>
      <c r="G110" s="33"/>
      <c r="H110" s="34"/>
    </row>
    <row r="111" spans="1:29" ht="18.75" x14ac:dyDescent="0.3">
      <c r="A111" s="35" t="s">
        <v>20</v>
      </c>
      <c r="B111" s="36"/>
      <c r="C111" s="36"/>
      <c r="D111" s="36"/>
      <c r="E111" s="23"/>
      <c r="F111" s="23"/>
      <c r="G111" s="33"/>
      <c r="H111" s="34"/>
    </row>
    <row r="112" spans="1:29" ht="135" x14ac:dyDescent="0.25">
      <c r="A112" s="40" t="s">
        <v>18</v>
      </c>
      <c r="B112" s="40" t="s">
        <v>15</v>
      </c>
      <c r="C112" s="41" t="s">
        <v>160</v>
      </c>
      <c r="D112" s="41" t="s">
        <v>161</v>
      </c>
      <c r="E112" s="40" t="s">
        <v>17</v>
      </c>
      <c r="F112" s="34"/>
      <c r="S112" s="133"/>
      <c r="T112" s="133" t="s">
        <v>144</v>
      </c>
      <c r="U112" s="133" t="s">
        <v>143</v>
      </c>
      <c r="V112" s="133"/>
    </row>
    <row r="113" spans="1:22" x14ac:dyDescent="0.25">
      <c r="A113" s="97" t="s">
        <v>2</v>
      </c>
      <c r="B113" s="142"/>
      <c r="C113" s="95"/>
      <c r="D113" s="98"/>
      <c r="E113" s="86">
        <f t="shared" ref="E113:E126" si="53">IF(C6="YES",U113,T113)</f>
        <v>0</v>
      </c>
      <c r="F113" s="34"/>
      <c r="S113" s="133"/>
      <c r="T113" s="133">
        <f>IF((D113/40&gt;1),1,D113/40)</f>
        <v>0</v>
      </c>
      <c r="U113" s="133">
        <f>IF(D113/40&gt;=1,1,IF(D113/40=0,0,IF(D113/40&gt;=0.1,0.5)))</f>
        <v>0</v>
      </c>
      <c r="V113" s="133"/>
    </row>
    <row r="114" spans="1:22" x14ac:dyDescent="0.25">
      <c r="A114" s="97" t="s">
        <v>3</v>
      </c>
      <c r="B114" s="142"/>
      <c r="C114" s="95"/>
      <c r="D114" s="98"/>
      <c r="E114" s="86">
        <f t="shared" si="53"/>
        <v>0</v>
      </c>
      <c r="F114" s="34"/>
      <c r="S114" s="133"/>
      <c r="T114" s="133">
        <f t="shared" ref="T114:T126" si="54">IF((D114/40&gt;1),1,D114/40)</f>
        <v>0</v>
      </c>
      <c r="U114" s="133">
        <f t="shared" ref="U114:U126" si="55">IF(D114/40&gt;=1,1,IF(D114/40=0,0,IF(D114/40&gt;=0.1,0.5)))</f>
        <v>0</v>
      </c>
      <c r="V114" s="133"/>
    </row>
    <row r="115" spans="1:22" x14ac:dyDescent="0.25">
      <c r="A115" s="97" t="s">
        <v>4</v>
      </c>
      <c r="B115" s="142"/>
      <c r="C115" s="95"/>
      <c r="D115" s="98"/>
      <c r="E115" s="86">
        <f t="shared" si="53"/>
        <v>0</v>
      </c>
      <c r="F115" s="34"/>
      <c r="S115" s="133"/>
      <c r="T115" s="133">
        <f t="shared" si="54"/>
        <v>0</v>
      </c>
      <c r="U115" s="133">
        <f t="shared" si="55"/>
        <v>0</v>
      </c>
      <c r="V115" s="133"/>
    </row>
    <row r="116" spans="1:22" x14ac:dyDescent="0.25">
      <c r="A116" s="97" t="s">
        <v>5</v>
      </c>
      <c r="B116" s="142"/>
      <c r="C116" s="95"/>
      <c r="D116" s="98"/>
      <c r="E116" s="86">
        <f t="shared" si="53"/>
        <v>0</v>
      </c>
      <c r="F116" s="34"/>
      <c r="S116" s="133"/>
      <c r="T116" s="133">
        <f t="shared" si="54"/>
        <v>0</v>
      </c>
      <c r="U116" s="133">
        <f t="shared" si="55"/>
        <v>0</v>
      </c>
      <c r="V116" s="133"/>
    </row>
    <row r="117" spans="1:22" x14ac:dyDescent="0.25">
      <c r="A117" s="97" t="s">
        <v>6</v>
      </c>
      <c r="B117" s="142"/>
      <c r="C117" s="95"/>
      <c r="D117" s="98"/>
      <c r="E117" s="86">
        <f t="shared" si="53"/>
        <v>0</v>
      </c>
      <c r="F117" s="34"/>
      <c r="S117" s="133"/>
      <c r="T117" s="133">
        <f t="shared" si="54"/>
        <v>0</v>
      </c>
      <c r="U117" s="133">
        <f t="shared" si="55"/>
        <v>0</v>
      </c>
      <c r="V117" s="133"/>
    </row>
    <row r="118" spans="1:22" x14ac:dyDescent="0.25">
      <c r="A118" s="97" t="s">
        <v>7</v>
      </c>
      <c r="B118" s="142"/>
      <c r="C118" s="95"/>
      <c r="D118" s="98"/>
      <c r="E118" s="86">
        <f t="shared" si="53"/>
        <v>0</v>
      </c>
      <c r="F118" s="34"/>
      <c r="S118" s="133"/>
      <c r="T118" s="133">
        <f t="shared" si="54"/>
        <v>0</v>
      </c>
      <c r="U118" s="133">
        <f t="shared" si="55"/>
        <v>0</v>
      </c>
      <c r="V118" s="133"/>
    </row>
    <row r="119" spans="1:22" x14ac:dyDescent="0.25">
      <c r="A119" s="97" t="s">
        <v>8</v>
      </c>
      <c r="B119" s="142"/>
      <c r="C119" s="95"/>
      <c r="D119" s="98"/>
      <c r="E119" s="86">
        <f t="shared" si="53"/>
        <v>0</v>
      </c>
      <c r="F119" s="34"/>
      <c r="S119" s="133"/>
      <c r="T119" s="133">
        <f t="shared" si="54"/>
        <v>0</v>
      </c>
      <c r="U119" s="133">
        <f t="shared" si="55"/>
        <v>0</v>
      </c>
      <c r="V119" s="133"/>
    </row>
    <row r="120" spans="1:22" x14ac:dyDescent="0.25">
      <c r="A120" s="97" t="s">
        <v>9</v>
      </c>
      <c r="B120" s="142"/>
      <c r="C120" s="95"/>
      <c r="D120" s="98"/>
      <c r="E120" s="86">
        <f t="shared" si="53"/>
        <v>0</v>
      </c>
      <c r="F120" s="34"/>
      <c r="S120" s="133"/>
      <c r="T120" s="133">
        <f t="shared" si="54"/>
        <v>0</v>
      </c>
      <c r="U120" s="133">
        <f t="shared" si="55"/>
        <v>0</v>
      </c>
      <c r="V120" s="133"/>
    </row>
    <row r="121" spans="1:22" x14ac:dyDescent="0.25">
      <c r="A121" s="97" t="s">
        <v>10</v>
      </c>
      <c r="B121" s="142"/>
      <c r="C121" s="95"/>
      <c r="D121" s="98"/>
      <c r="E121" s="86">
        <f t="shared" si="53"/>
        <v>0</v>
      </c>
      <c r="F121" s="34"/>
      <c r="S121" s="133"/>
      <c r="T121" s="133">
        <f t="shared" si="54"/>
        <v>0</v>
      </c>
      <c r="U121" s="133">
        <f t="shared" si="55"/>
        <v>0</v>
      </c>
      <c r="V121" s="133"/>
    </row>
    <row r="122" spans="1:22" x14ac:dyDescent="0.25">
      <c r="A122" s="97" t="s">
        <v>11</v>
      </c>
      <c r="B122" s="142"/>
      <c r="C122" s="95"/>
      <c r="D122" s="98"/>
      <c r="E122" s="86">
        <f t="shared" si="53"/>
        <v>0</v>
      </c>
      <c r="F122" s="34"/>
      <c r="S122" s="133"/>
      <c r="T122" s="133">
        <f t="shared" si="54"/>
        <v>0</v>
      </c>
      <c r="U122" s="133">
        <f t="shared" si="55"/>
        <v>0</v>
      </c>
      <c r="V122" s="133"/>
    </row>
    <row r="123" spans="1:22" x14ac:dyDescent="0.25">
      <c r="A123" s="97" t="s">
        <v>88</v>
      </c>
      <c r="B123" s="142"/>
      <c r="C123" s="95"/>
      <c r="D123" s="98"/>
      <c r="E123" s="86">
        <f t="shared" si="53"/>
        <v>0</v>
      </c>
      <c r="F123" s="34"/>
      <c r="S123" s="133"/>
      <c r="T123" s="133">
        <f t="shared" si="54"/>
        <v>0</v>
      </c>
      <c r="U123" s="133">
        <f t="shared" si="55"/>
        <v>0</v>
      </c>
      <c r="V123" s="133"/>
    </row>
    <row r="124" spans="1:22" x14ac:dyDescent="0.25">
      <c r="A124" s="97" t="s">
        <v>87</v>
      </c>
      <c r="B124" s="142"/>
      <c r="C124" s="95"/>
      <c r="D124" s="98"/>
      <c r="E124" s="86">
        <f t="shared" si="53"/>
        <v>0</v>
      </c>
      <c r="F124" s="34"/>
      <c r="S124" s="133"/>
      <c r="T124" s="133">
        <f t="shared" si="54"/>
        <v>0</v>
      </c>
      <c r="U124" s="133">
        <f t="shared" si="55"/>
        <v>0</v>
      </c>
      <c r="V124" s="133"/>
    </row>
    <row r="125" spans="1:22" x14ac:dyDescent="0.25">
      <c r="A125" s="97" t="s">
        <v>86</v>
      </c>
      <c r="B125" s="142"/>
      <c r="C125" s="95"/>
      <c r="D125" s="98"/>
      <c r="E125" s="86">
        <f t="shared" si="53"/>
        <v>0</v>
      </c>
      <c r="F125" s="34"/>
      <c r="S125" s="133"/>
      <c r="T125" s="133">
        <f t="shared" si="54"/>
        <v>0</v>
      </c>
      <c r="U125" s="133">
        <f t="shared" si="55"/>
        <v>0</v>
      </c>
      <c r="V125" s="133"/>
    </row>
    <row r="126" spans="1:22" x14ac:dyDescent="0.25">
      <c r="A126" s="97" t="s">
        <v>85</v>
      </c>
      <c r="B126" s="142"/>
      <c r="C126" s="95"/>
      <c r="D126" s="98"/>
      <c r="E126" s="86">
        <f t="shared" si="53"/>
        <v>0</v>
      </c>
      <c r="F126" s="34"/>
      <c r="S126" s="133"/>
      <c r="T126" s="133">
        <f t="shared" si="54"/>
        <v>0</v>
      </c>
      <c r="U126" s="133">
        <f t="shared" si="55"/>
        <v>0</v>
      </c>
      <c r="V126" s="133"/>
    </row>
    <row r="127" spans="1:22" x14ac:dyDescent="0.25">
      <c r="A127" s="97" t="s">
        <v>84</v>
      </c>
      <c r="B127" s="142"/>
      <c r="C127" s="95"/>
      <c r="D127" s="98"/>
      <c r="E127" s="86">
        <f t="shared" ref="E127:E142" si="56">IF(C20="YES",U127,T127)</f>
        <v>0</v>
      </c>
      <c r="F127" s="34"/>
      <c r="S127" s="133"/>
      <c r="T127" s="133">
        <f t="shared" ref="T127:T142" si="57">IF((D127/40&gt;1),1,D127/40)</f>
        <v>0</v>
      </c>
      <c r="U127" s="133">
        <f t="shared" ref="U127:U142" si="58">IF(D127/40&gt;=1,1,IF(D127/40=0,0,IF(D127/40&gt;=0.1,0.5)))</f>
        <v>0</v>
      </c>
      <c r="V127" s="133"/>
    </row>
    <row r="128" spans="1:22" x14ac:dyDescent="0.25">
      <c r="A128" s="97" t="s">
        <v>186</v>
      </c>
      <c r="B128" s="142"/>
      <c r="C128" s="95"/>
      <c r="D128" s="98"/>
      <c r="E128" s="86">
        <f t="shared" si="56"/>
        <v>0</v>
      </c>
      <c r="F128" s="34"/>
      <c r="S128" s="133"/>
      <c r="T128" s="133">
        <f t="shared" si="57"/>
        <v>0</v>
      </c>
      <c r="U128" s="133">
        <f t="shared" si="58"/>
        <v>0</v>
      </c>
      <c r="V128" s="133"/>
    </row>
    <row r="129" spans="1:22" x14ac:dyDescent="0.25">
      <c r="A129" s="97" t="s">
        <v>187</v>
      </c>
      <c r="B129" s="142"/>
      <c r="C129" s="95"/>
      <c r="D129" s="98"/>
      <c r="E129" s="86">
        <f t="shared" si="56"/>
        <v>0</v>
      </c>
      <c r="F129" s="34"/>
      <c r="S129" s="133"/>
      <c r="T129" s="133">
        <f t="shared" si="57"/>
        <v>0</v>
      </c>
      <c r="U129" s="133">
        <f t="shared" si="58"/>
        <v>0</v>
      </c>
      <c r="V129" s="133"/>
    </row>
    <row r="130" spans="1:22" x14ac:dyDescent="0.25">
      <c r="A130" s="97" t="s">
        <v>188</v>
      </c>
      <c r="B130" s="142"/>
      <c r="C130" s="95"/>
      <c r="D130" s="98"/>
      <c r="E130" s="86">
        <f t="shared" si="56"/>
        <v>0</v>
      </c>
      <c r="F130" s="34"/>
      <c r="S130" s="133"/>
      <c r="T130" s="133">
        <f t="shared" si="57"/>
        <v>0</v>
      </c>
      <c r="U130" s="133">
        <f t="shared" si="58"/>
        <v>0</v>
      </c>
      <c r="V130" s="133"/>
    </row>
    <row r="131" spans="1:22" x14ac:dyDescent="0.25">
      <c r="A131" s="97" t="s">
        <v>189</v>
      </c>
      <c r="B131" s="142"/>
      <c r="C131" s="95"/>
      <c r="D131" s="98"/>
      <c r="E131" s="86">
        <f t="shared" si="56"/>
        <v>0</v>
      </c>
      <c r="F131" s="34"/>
      <c r="S131" s="133"/>
      <c r="T131" s="133">
        <f t="shared" si="57"/>
        <v>0</v>
      </c>
      <c r="U131" s="133">
        <f t="shared" si="58"/>
        <v>0</v>
      </c>
      <c r="V131" s="133"/>
    </row>
    <row r="132" spans="1:22" x14ac:dyDescent="0.25">
      <c r="A132" s="97" t="s">
        <v>190</v>
      </c>
      <c r="B132" s="142"/>
      <c r="C132" s="95"/>
      <c r="D132" s="98"/>
      <c r="E132" s="86">
        <f t="shared" si="56"/>
        <v>0</v>
      </c>
      <c r="F132" s="34"/>
      <c r="S132" s="133"/>
      <c r="T132" s="133">
        <f t="shared" si="57"/>
        <v>0</v>
      </c>
      <c r="U132" s="133">
        <f t="shared" si="58"/>
        <v>0</v>
      </c>
      <c r="V132" s="133"/>
    </row>
    <row r="133" spans="1:22" x14ac:dyDescent="0.25">
      <c r="A133" s="97" t="s">
        <v>191</v>
      </c>
      <c r="B133" s="142"/>
      <c r="C133" s="95"/>
      <c r="D133" s="98"/>
      <c r="E133" s="86">
        <f t="shared" si="56"/>
        <v>0</v>
      </c>
      <c r="F133" s="34"/>
      <c r="S133" s="133"/>
      <c r="T133" s="133">
        <f t="shared" si="57"/>
        <v>0</v>
      </c>
      <c r="U133" s="133">
        <f t="shared" si="58"/>
        <v>0</v>
      </c>
      <c r="V133" s="133"/>
    </row>
    <row r="134" spans="1:22" x14ac:dyDescent="0.25">
      <c r="A134" s="97" t="s">
        <v>192</v>
      </c>
      <c r="B134" s="142"/>
      <c r="C134" s="95"/>
      <c r="D134" s="98"/>
      <c r="E134" s="86">
        <f t="shared" si="56"/>
        <v>0</v>
      </c>
      <c r="F134" s="34"/>
      <c r="S134" s="133"/>
      <c r="T134" s="133">
        <f t="shared" si="57"/>
        <v>0</v>
      </c>
      <c r="U134" s="133">
        <f t="shared" si="58"/>
        <v>0</v>
      </c>
      <c r="V134" s="133"/>
    </row>
    <row r="135" spans="1:22" x14ac:dyDescent="0.25">
      <c r="A135" s="97" t="s">
        <v>193</v>
      </c>
      <c r="B135" s="142"/>
      <c r="C135" s="95"/>
      <c r="D135" s="98"/>
      <c r="E135" s="86">
        <f t="shared" si="56"/>
        <v>0</v>
      </c>
      <c r="F135" s="34"/>
      <c r="S135" s="133"/>
      <c r="T135" s="133">
        <f t="shared" si="57"/>
        <v>0</v>
      </c>
      <c r="U135" s="133">
        <f t="shared" si="58"/>
        <v>0</v>
      </c>
      <c r="V135" s="133"/>
    </row>
    <row r="136" spans="1:22" x14ac:dyDescent="0.25">
      <c r="A136" s="97" t="s">
        <v>194</v>
      </c>
      <c r="B136" s="142"/>
      <c r="C136" s="95"/>
      <c r="D136" s="98"/>
      <c r="E136" s="86">
        <f t="shared" si="56"/>
        <v>0</v>
      </c>
      <c r="F136" s="34"/>
      <c r="S136" s="133"/>
      <c r="T136" s="133">
        <f t="shared" si="57"/>
        <v>0</v>
      </c>
      <c r="U136" s="133">
        <f t="shared" si="58"/>
        <v>0</v>
      </c>
      <c r="V136" s="133"/>
    </row>
    <row r="137" spans="1:22" x14ac:dyDescent="0.25">
      <c r="A137" s="97" t="s">
        <v>195</v>
      </c>
      <c r="B137" s="142"/>
      <c r="C137" s="95"/>
      <c r="D137" s="98"/>
      <c r="E137" s="86">
        <f t="shared" si="56"/>
        <v>0</v>
      </c>
      <c r="F137" s="34"/>
      <c r="S137" s="133"/>
      <c r="T137" s="133">
        <f t="shared" si="57"/>
        <v>0</v>
      </c>
      <c r="U137" s="133">
        <f t="shared" si="58"/>
        <v>0</v>
      </c>
      <c r="V137" s="133"/>
    </row>
    <row r="138" spans="1:22" x14ac:dyDescent="0.25">
      <c r="A138" s="97" t="s">
        <v>196</v>
      </c>
      <c r="B138" s="142"/>
      <c r="C138" s="95"/>
      <c r="D138" s="98"/>
      <c r="E138" s="86">
        <f t="shared" si="56"/>
        <v>0</v>
      </c>
      <c r="F138" s="34"/>
      <c r="S138" s="133"/>
      <c r="T138" s="133">
        <f t="shared" si="57"/>
        <v>0</v>
      </c>
      <c r="U138" s="133">
        <f t="shared" si="58"/>
        <v>0</v>
      </c>
      <c r="V138" s="133"/>
    </row>
    <row r="139" spans="1:22" x14ac:dyDescent="0.25">
      <c r="A139" s="97" t="s">
        <v>197</v>
      </c>
      <c r="B139" s="142"/>
      <c r="C139" s="95"/>
      <c r="D139" s="98"/>
      <c r="E139" s="86">
        <f t="shared" si="56"/>
        <v>0</v>
      </c>
      <c r="F139" s="34"/>
      <c r="S139" s="133"/>
      <c r="T139" s="133">
        <f t="shared" si="57"/>
        <v>0</v>
      </c>
      <c r="U139" s="133">
        <f t="shared" si="58"/>
        <v>0</v>
      </c>
      <c r="V139" s="133"/>
    </row>
    <row r="140" spans="1:22" x14ac:dyDescent="0.25">
      <c r="A140" s="97" t="s">
        <v>198</v>
      </c>
      <c r="B140" s="142"/>
      <c r="C140" s="95"/>
      <c r="D140" s="98"/>
      <c r="E140" s="86">
        <f t="shared" si="56"/>
        <v>0</v>
      </c>
      <c r="F140" s="34"/>
      <c r="S140" s="133"/>
      <c r="T140" s="133">
        <f t="shared" si="57"/>
        <v>0</v>
      </c>
      <c r="U140" s="133">
        <f t="shared" si="58"/>
        <v>0</v>
      </c>
      <c r="V140" s="133"/>
    </row>
    <row r="141" spans="1:22" x14ac:dyDescent="0.25">
      <c r="A141" s="97" t="s">
        <v>199</v>
      </c>
      <c r="B141" s="142"/>
      <c r="C141" s="95"/>
      <c r="D141" s="98"/>
      <c r="E141" s="86">
        <f t="shared" si="56"/>
        <v>0</v>
      </c>
      <c r="F141" s="34"/>
      <c r="S141" s="133"/>
      <c r="T141" s="133">
        <f t="shared" si="57"/>
        <v>0</v>
      </c>
      <c r="U141" s="133">
        <f t="shared" si="58"/>
        <v>0</v>
      </c>
      <c r="V141" s="133"/>
    </row>
    <row r="142" spans="1:22" x14ac:dyDescent="0.25">
      <c r="A142" s="97" t="s">
        <v>200</v>
      </c>
      <c r="B142" s="142"/>
      <c r="C142" s="95"/>
      <c r="D142" s="98"/>
      <c r="E142" s="86">
        <f t="shared" si="56"/>
        <v>0</v>
      </c>
      <c r="F142" s="34"/>
      <c r="S142" s="133"/>
      <c r="T142" s="133">
        <f t="shared" si="57"/>
        <v>0</v>
      </c>
      <c r="U142" s="133">
        <f t="shared" si="58"/>
        <v>0</v>
      </c>
      <c r="V142" s="133"/>
    </row>
    <row r="143" spans="1:22" x14ac:dyDescent="0.25">
      <c r="A143" s="170" t="s">
        <v>23</v>
      </c>
      <c r="B143" s="174"/>
      <c r="C143" s="27" t="s">
        <v>34</v>
      </c>
      <c r="D143" s="167"/>
      <c r="E143" s="28" t="s">
        <v>35</v>
      </c>
      <c r="F143" s="34"/>
      <c r="S143" s="133"/>
      <c r="T143" s="133"/>
      <c r="U143" s="133"/>
      <c r="V143" s="133"/>
    </row>
    <row r="144" spans="1:22" x14ac:dyDescent="0.25">
      <c r="A144" s="171"/>
      <c r="B144" s="175"/>
      <c r="C144" s="89">
        <f>SUM(C113:C142)</f>
        <v>0</v>
      </c>
      <c r="D144" s="168"/>
      <c r="E144" s="90">
        <f>SUM(E113:E142)</f>
        <v>0</v>
      </c>
    </row>
    <row r="145" spans="1:35" x14ac:dyDescent="0.25">
      <c r="A145" s="36"/>
      <c r="B145" s="37"/>
      <c r="C145" s="37"/>
      <c r="D145" s="37"/>
      <c r="E145" s="23"/>
      <c r="F145" s="23"/>
      <c r="G145" s="33"/>
    </row>
    <row r="146" spans="1:35" x14ac:dyDescent="0.25">
      <c r="A146" s="36"/>
      <c r="B146" s="36"/>
      <c r="C146" s="36"/>
      <c r="D146" s="36"/>
      <c r="E146" s="23"/>
      <c r="F146" s="23"/>
      <c r="G146" s="33"/>
    </row>
    <row r="147" spans="1:35" ht="19.5" customHeight="1" x14ac:dyDescent="0.3">
      <c r="A147" s="169" t="s">
        <v>101</v>
      </c>
      <c r="B147" s="169"/>
      <c r="C147" s="114"/>
      <c r="D147" s="114"/>
      <c r="E147" s="23"/>
      <c r="F147" s="23"/>
      <c r="G147" s="33"/>
    </row>
    <row r="148" spans="1:35" s="39" customFormat="1" ht="135" customHeight="1" x14ac:dyDescent="0.2">
      <c r="A148" s="42" t="s">
        <v>14</v>
      </c>
      <c r="B148" s="42" t="s">
        <v>89</v>
      </c>
      <c r="C148" s="42" t="s">
        <v>90</v>
      </c>
      <c r="D148" s="42" t="s">
        <v>79</v>
      </c>
      <c r="E148" s="42" t="s">
        <v>1</v>
      </c>
      <c r="F148" s="43" t="s">
        <v>92</v>
      </c>
      <c r="G148" s="43" t="s">
        <v>91</v>
      </c>
      <c r="H148" s="43" t="s">
        <v>164</v>
      </c>
      <c r="I148" s="42" t="s">
        <v>56</v>
      </c>
      <c r="J148" s="42" t="s">
        <v>76</v>
      </c>
      <c r="K148" s="42" t="s">
        <v>177</v>
      </c>
      <c r="L148" s="42" t="s">
        <v>57</v>
      </c>
      <c r="M148" s="42" t="s">
        <v>77</v>
      </c>
      <c r="N148" s="42" t="s">
        <v>78</v>
      </c>
      <c r="S148" s="152" t="s">
        <v>178</v>
      </c>
      <c r="T148" s="152" t="s">
        <v>179</v>
      </c>
      <c r="U148" s="152" t="s">
        <v>180</v>
      </c>
      <c r="V148" s="152" t="s">
        <v>181</v>
      </c>
      <c r="X148" s="39" t="s">
        <v>272</v>
      </c>
      <c r="AI148" s="39" t="s">
        <v>127</v>
      </c>
    </row>
    <row r="149" spans="1:35" x14ac:dyDescent="0.25">
      <c r="A149" s="96" t="str">
        <f t="shared" ref="A149:A162" si="59">A6</f>
        <v>Employee 1</v>
      </c>
      <c r="B149" s="95"/>
      <c r="C149" s="95"/>
      <c r="D149" s="91">
        <f>IFERROR(C149/B149,0)</f>
        <v>0</v>
      </c>
      <c r="E149" s="92" t="str">
        <f>IF(D149&lt;0.75,"Yes","No")</f>
        <v>Yes</v>
      </c>
      <c r="F149" s="81"/>
      <c r="G149" s="81"/>
      <c r="H149" s="81"/>
      <c r="I149" s="93">
        <f t="shared" ref="I149:I162" si="60">B149*0.75</f>
        <v>0</v>
      </c>
      <c r="J149" s="94">
        <f t="shared" ref="J149:J162" si="61">I149-C149</f>
        <v>0</v>
      </c>
      <c r="K149" s="151"/>
      <c r="L149" s="82"/>
      <c r="M149" s="94">
        <f>IF(K149="YES",S149,T149)</f>
        <v>0</v>
      </c>
      <c r="N149" s="94">
        <f>IF((D149&gt;=0.75),0,(IF(L149&gt;0,0,IF(K149="YES",U149,V149))))</f>
        <v>0</v>
      </c>
      <c r="S149" s="24">
        <f>IF((((J149*L149)*8)&lt;0),0,(J149*L149)*8)</f>
        <v>0</v>
      </c>
      <c r="T149" s="24">
        <f t="shared" ref="T149:T162" si="62">(J149*L149)*24</f>
        <v>0</v>
      </c>
      <c r="U149" s="24">
        <f t="shared" ref="U149:U162" si="63">((J149)*8)/52</f>
        <v>0</v>
      </c>
      <c r="V149" s="24">
        <f t="shared" ref="V149:V162" si="64">((J149)*24)/52</f>
        <v>0</v>
      </c>
      <c r="X149" s="153">
        <f>IF(G149&gt;=(F149),0,(M149+N149))</f>
        <v>0</v>
      </c>
      <c r="Y149" s="153">
        <f>IF(Z149&gt;=(F149),0,(M149+N149))</f>
        <v>0</v>
      </c>
      <c r="Z149" s="24">
        <f>IF(ISBLANK(H149),(G149),H149)</f>
        <v>0</v>
      </c>
      <c r="AI149" s="24" t="s">
        <v>128</v>
      </c>
    </row>
    <row r="150" spans="1:35" x14ac:dyDescent="0.25">
      <c r="A150" s="96" t="str">
        <f t="shared" si="59"/>
        <v>Employee 2</v>
      </c>
      <c r="B150" s="95"/>
      <c r="C150" s="95"/>
      <c r="D150" s="91">
        <f t="shared" ref="D150:D162" si="65">IFERROR(C150/B150,0)</f>
        <v>0</v>
      </c>
      <c r="E150" s="92" t="str">
        <f t="shared" ref="E150:E162" si="66">IF(D150&lt;0.75,"Yes","No")</f>
        <v>Yes</v>
      </c>
      <c r="F150" s="81"/>
      <c r="G150" s="81"/>
      <c r="H150" s="81"/>
      <c r="I150" s="93">
        <f t="shared" si="60"/>
        <v>0</v>
      </c>
      <c r="J150" s="94">
        <f>I150-C150</f>
        <v>0</v>
      </c>
      <c r="K150" s="150">
        <f>K149</f>
        <v>0</v>
      </c>
      <c r="L150" s="82"/>
      <c r="M150" s="94">
        <f t="shared" ref="M150:M162" si="67">IF(K150="YES",S150,T150)</f>
        <v>0</v>
      </c>
      <c r="N150" s="94">
        <f t="shared" ref="N150:N213" si="68">IF((D150&gt;=0.75),0,(IF(L150&gt;0,0,IF(K150="YES",U150,V150))))</f>
        <v>0</v>
      </c>
      <c r="S150" s="24">
        <f t="shared" ref="S150:S162" si="69">(J150*L150)*8</f>
        <v>0</v>
      </c>
      <c r="T150" s="24">
        <f t="shared" si="62"/>
        <v>0</v>
      </c>
      <c r="U150" s="24">
        <f t="shared" si="63"/>
        <v>0</v>
      </c>
      <c r="V150" s="24">
        <f t="shared" si="64"/>
        <v>0</v>
      </c>
      <c r="X150" s="153">
        <f t="shared" ref="X150:X213" si="70">IF(G150&gt;=(F150),0,(M150+N150))</f>
        <v>0</v>
      </c>
      <c r="Y150" s="153">
        <f t="shared" ref="Y150:Y213" si="71">IF(Z150&gt;=(F150),0,(M150+N150))</f>
        <v>0</v>
      </c>
      <c r="Z150" s="24">
        <f t="shared" ref="Z150:Z213" si="72">IF(ISBLANK(H150),(G150),H150)</f>
        <v>0</v>
      </c>
    </row>
    <row r="151" spans="1:35" x14ac:dyDescent="0.25">
      <c r="A151" s="96" t="str">
        <f t="shared" si="59"/>
        <v>Employee 3</v>
      </c>
      <c r="B151" s="95"/>
      <c r="C151" s="95"/>
      <c r="D151" s="91">
        <f t="shared" si="65"/>
        <v>0</v>
      </c>
      <c r="E151" s="92" t="str">
        <f t="shared" si="66"/>
        <v>Yes</v>
      </c>
      <c r="F151" s="81"/>
      <c r="G151" s="81"/>
      <c r="H151" s="81"/>
      <c r="I151" s="93">
        <f t="shared" si="60"/>
        <v>0</v>
      </c>
      <c r="J151" s="94">
        <f t="shared" si="61"/>
        <v>0</v>
      </c>
      <c r="K151" s="150">
        <f t="shared" ref="K151:K214" si="73">K150</f>
        <v>0</v>
      </c>
      <c r="L151" s="82"/>
      <c r="M151" s="94">
        <f t="shared" si="67"/>
        <v>0</v>
      </c>
      <c r="N151" s="94">
        <f t="shared" si="68"/>
        <v>0</v>
      </c>
      <c r="S151" s="24">
        <f t="shared" si="69"/>
        <v>0</v>
      </c>
      <c r="T151" s="24">
        <f t="shared" si="62"/>
        <v>0</v>
      </c>
      <c r="U151" s="24">
        <f t="shared" si="63"/>
        <v>0</v>
      </c>
      <c r="V151" s="24">
        <f t="shared" si="64"/>
        <v>0</v>
      </c>
      <c r="X151" s="153">
        <f t="shared" si="70"/>
        <v>0</v>
      </c>
      <c r="Y151" s="153">
        <f t="shared" si="71"/>
        <v>0</v>
      </c>
      <c r="Z151" s="24">
        <f t="shared" si="72"/>
        <v>0</v>
      </c>
    </row>
    <row r="152" spans="1:35" x14ac:dyDescent="0.25">
      <c r="A152" s="96" t="str">
        <f t="shared" si="59"/>
        <v>Employee 4</v>
      </c>
      <c r="B152" s="95"/>
      <c r="C152" s="95"/>
      <c r="D152" s="91">
        <f t="shared" si="65"/>
        <v>0</v>
      </c>
      <c r="E152" s="92" t="str">
        <f t="shared" si="66"/>
        <v>Yes</v>
      </c>
      <c r="F152" s="81"/>
      <c r="G152" s="81"/>
      <c r="H152" s="81"/>
      <c r="I152" s="93">
        <f t="shared" si="60"/>
        <v>0</v>
      </c>
      <c r="J152" s="94">
        <f t="shared" si="61"/>
        <v>0</v>
      </c>
      <c r="K152" s="150">
        <f t="shared" si="73"/>
        <v>0</v>
      </c>
      <c r="L152" s="82"/>
      <c r="M152" s="94">
        <f t="shared" si="67"/>
        <v>0</v>
      </c>
      <c r="N152" s="94">
        <f t="shared" si="68"/>
        <v>0</v>
      </c>
      <c r="S152" s="24">
        <f t="shared" si="69"/>
        <v>0</v>
      </c>
      <c r="T152" s="24">
        <f t="shared" si="62"/>
        <v>0</v>
      </c>
      <c r="U152" s="24">
        <f t="shared" si="63"/>
        <v>0</v>
      </c>
      <c r="V152" s="24">
        <f t="shared" si="64"/>
        <v>0</v>
      </c>
      <c r="X152" s="153">
        <f t="shared" si="70"/>
        <v>0</v>
      </c>
      <c r="Y152" s="153">
        <f t="shared" si="71"/>
        <v>0</v>
      </c>
      <c r="Z152" s="24">
        <f t="shared" si="72"/>
        <v>0</v>
      </c>
    </row>
    <row r="153" spans="1:35" x14ac:dyDescent="0.25">
      <c r="A153" s="96" t="str">
        <f t="shared" si="59"/>
        <v>Employee 5</v>
      </c>
      <c r="B153" s="95"/>
      <c r="C153" s="95"/>
      <c r="D153" s="91">
        <f t="shared" si="65"/>
        <v>0</v>
      </c>
      <c r="E153" s="92" t="str">
        <f t="shared" si="66"/>
        <v>Yes</v>
      </c>
      <c r="F153" s="81"/>
      <c r="G153" s="81"/>
      <c r="H153" s="81"/>
      <c r="I153" s="93">
        <f t="shared" si="60"/>
        <v>0</v>
      </c>
      <c r="J153" s="94">
        <f t="shared" si="61"/>
        <v>0</v>
      </c>
      <c r="K153" s="150">
        <f t="shared" si="73"/>
        <v>0</v>
      </c>
      <c r="L153" s="82"/>
      <c r="M153" s="94">
        <f t="shared" si="67"/>
        <v>0</v>
      </c>
      <c r="N153" s="94">
        <f t="shared" si="68"/>
        <v>0</v>
      </c>
      <c r="S153" s="24">
        <f t="shared" si="69"/>
        <v>0</v>
      </c>
      <c r="T153" s="24">
        <f t="shared" si="62"/>
        <v>0</v>
      </c>
      <c r="U153" s="24">
        <f t="shared" si="63"/>
        <v>0</v>
      </c>
      <c r="V153" s="24">
        <f t="shared" si="64"/>
        <v>0</v>
      </c>
      <c r="X153" s="153">
        <f t="shared" si="70"/>
        <v>0</v>
      </c>
      <c r="Y153" s="153">
        <f t="shared" si="71"/>
        <v>0</v>
      </c>
      <c r="Z153" s="24">
        <f t="shared" si="72"/>
        <v>0</v>
      </c>
    </row>
    <row r="154" spans="1:35" x14ac:dyDescent="0.25">
      <c r="A154" s="96" t="str">
        <f t="shared" si="59"/>
        <v>Employee 6</v>
      </c>
      <c r="B154" s="95"/>
      <c r="C154" s="95"/>
      <c r="D154" s="91">
        <f t="shared" si="65"/>
        <v>0</v>
      </c>
      <c r="E154" s="92" t="str">
        <f t="shared" si="66"/>
        <v>Yes</v>
      </c>
      <c r="F154" s="81"/>
      <c r="G154" s="81"/>
      <c r="H154" s="81"/>
      <c r="I154" s="93">
        <f t="shared" si="60"/>
        <v>0</v>
      </c>
      <c r="J154" s="94">
        <f t="shared" si="61"/>
        <v>0</v>
      </c>
      <c r="K154" s="150">
        <f t="shared" si="73"/>
        <v>0</v>
      </c>
      <c r="L154" s="82"/>
      <c r="M154" s="94">
        <f t="shared" si="67"/>
        <v>0</v>
      </c>
      <c r="N154" s="94">
        <f t="shared" si="68"/>
        <v>0</v>
      </c>
      <c r="S154" s="24">
        <f t="shared" si="69"/>
        <v>0</v>
      </c>
      <c r="T154" s="24">
        <f t="shared" si="62"/>
        <v>0</v>
      </c>
      <c r="U154" s="24">
        <f t="shared" si="63"/>
        <v>0</v>
      </c>
      <c r="V154" s="24">
        <f t="shared" si="64"/>
        <v>0</v>
      </c>
      <c r="X154" s="153">
        <f t="shared" si="70"/>
        <v>0</v>
      </c>
      <c r="Y154" s="153">
        <f t="shared" si="71"/>
        <v>0</v>
      </c>
      <c r="Z154" s="24">
        <f t="shared" si="72"/>
        <v>0</v>
      </c>
    </row>
    <row r="155" spans="1:35" x14ac:dyDescent="0.25">
      <c r="A155" s="96" t="str">
        <f t="shared" si="59"/>
        <v>Employee 7</v>
      </c>
      <c r="B155" s="95"/>
      <c r="C155" s="95"/>
      <c r="D155" s="91">
        <f t="shared" si="65"/>
        <v>0</v>
      </c>
      <c r="E155" s="92" t="str">
        <f t="shared" si="66"/>
        <v>Yes</v>
      </c>
      <c r="F155" s="81"/>
      <c r="G155" s="81"/>
      <c r="H155" s="81"/>
      <c r="I155" s="93">
        <f t="shared" si="60"/>
        <v>0</v>
      </c>
      <c r="J155" s="94">
        <f t="shared" si="61"/>
        <v>0</v>
      </c>
      <c r="K155" s="150">
        <f t="shared" si="73"/>
        <v>0</v>
      </c>
      <c r="L155" s="82"/>
      <c r="M155" s="94">
        <f t="shared" si="67"/>
        <v>0</v>
      </c>
      <c r="N155" s="94">
        <f t="shared" si="68"/>
        <v>0</v>
      </c>
      <c r="S155" s="24">
        <f t="shared" si="69"/>
        <v>0</v>
      </c>
      <c r="T155" s="24">
        <f t="shared" si="62"/>
        <v>0</v>
      </c>
      <c r="U155" s="24">
        <f t="shared" si="63"/>
        <v>0</v>
      </c>
      <c r="V155" s="24">
        <f t="shared" si="64"/>
        <v>0</v>
      </c>
      <c r="X155" s="153">
        <f t="shared" si="70"/>
        <v>0</v>
      </c>
      <c r="Y155" s="153">
        <f t="shared" si="71"/>
        <v>0</v>
      </c>
      <c r="Z155" s="24">
        <f t="shared" si="72"/>
        <v>0</v>
      </c>
    </row>
    <row r="156" spans="1:35" x14ac:dyDescent="0.25">
      <c r="A156" s="96" t="str">
        <f t="shared" si="59"/>
        <v>Employee 8</v>
      </c>
      <c r="B156" s="95"/>
      <c r="C156" s="95"/>
      <c r="D156" s="91">
        <f t="shared" si="65"/>
        <v>0</v>
      </c>
      <c r="E156" s="92" t="str">
        <f t="shared" si="66"/>
        <v>Yes</v>
      </c>
      <c r="F156" s="81"/>
      <c r="G156" s="81"/>
      <c r="H156" s="81"/>
      <c r="I156" s="93">
        <f t="shared" si="60"/>
        <v>0</v>
      </c>
      <c r="J156" s="94">
        <f t="shared" si="61"/>
        <v>0</v>
      </c>
      <c r="K156" s="150">
        <f t="shared" si="73"/>
        <v>0</v>
      </c>
      <c r="L156" s="82"/>
      <c r="M156" s="94">
        <f t="shared" si="67"/>
        <v>0</v>
      </c>
      <c r="N156" s="94">
        <f t="shared" si="68"/>
        <v>0</v>
      </c>
      <c r="S156" s="24">
        <f t="shared" si="69"/>
        <v>0</v>
      </c>
      <c r="T156" s="24">
        <f t="shared" si="62"/>
        <v>0</v>
      </c>
      <c r="U156" s="24">
        <f t="shared" si="63"/>
        <v>0</v>
      </c>
      <c r="V156" s="24">
        <f t="shared" si="64"/>
        <v>0</v>
      </c>
      <c r="X156" s="153">
        <f t="shared" si="70"/>
        <v>0</v>
      </c>
      <c r="Y156" s="153">
        <f t="shared" si="71"/>
        <v>0</v>
      </c>
      <c r="Z156" s="24">
        <f t="shared" si="72"/>
        <v>0</v>
      </c>
    </row>
    <row r="157" spans="1:35" x14ac:dyDescent="0.25">
      <c r="A157" s="96" t="str">
        <f t="shared" si="59"/>
        <v>Employee 9</v>
      </c>
      <c r="B157" s="95"/>
      <c r="C157" s="95"/>
      <c r="D157" s="91">
        <f t="shared" si="65"/>
        <v>0</v>
      </c>
      <c r="E157" s="92" t="str">
        <f t="shared" si="66"/>
        <v>Yes</v>
      </c>
      <c r="F157" s="81"/>
      <c r="G157" s="81"/>
      <c r="H157" s="81"/>
      <c r="I157" s="93">
        <f t="shared" si="60"/>
        <v>0</v>
      </c>
      <c r="J157" s="94">
        <f t="shared" si="61"/>
        <v>0</v>
      </c>
      <c r="K157" s="150">
        <f t="shared" si="73"/>
        <v>0</v>
      </c>
      <c r="L157" s="82"/>
      <c r="M157" s="94">
        <f t="shared" si="67"/>
        <v>0</v>
      </c>
      <c r="N157" s="94">
        <f t="shared" si="68"/>
        <v>0</v>
      </c>
      <c r="S157" s="24">
        <f t="shared" si="69"/>
        <v>0</v>
      </c>
      <c r="T157" s="24">
        <f t="shared" si="62"/>
        <v>0</v>
      </c>
      <c r="U157" s="24">
        <f t="shared" si="63"/>
        <v>0</v>
      </c>
      <c r="V157" s="24">
        <f t="shared" si="64"/>
        <v>0</v>
      </c>
      <c r="X157" s="153">
        <f t="shared" si="70"/>
        <v>0</v>
      </c>
      <c r="Y157" s="153">
        <f t="shared" si="71"/>
        <v>0</v>
      </c>
      <c r="Z157" s="24">
        <f t="shared" si="72"/>
        <v>0</v>
      </c>
    </row>
    <row r="158" spans="1:35" x14ac:dyDescent="0.25">
      <c r="A158" s="96" t="str">
        <f t="shared" si="59"/>
        <v>Employee 10</v>
      </c>
      <c r="B158" s="95"/>
      <c r="C158" s="95"/>
      <c r="D158" s="91">
        <f t="shared" si="65"/>
        <v>0</v>
      </c>
      <c r="E158" s="92" t="str">
        <f t="shared" si="66"/>
        <v>Yes</v>
      </c>
      <c r="F158" s="81"/>
      <c r="G158" s="81"/>
      <c r="H158" s="81"/>
      <c r="I158" s="93">
        <f t="shared" si="60"/>
        <v>0</v>
      </c>
      <c r="J158" s="94">
        <f t="shared" si="61"/>
        <v>0</v>
      </c>
      <c r="K158" s="150">
        <f t="shared" si="73"/>
        <v>0</v>
      </c>
      <c r="L158" s="82"/>
      <c r="M158" s="94">
        <f t="shared" si="67"/>
        <v>0</v>
      </c>
      <c r="N158" s="94">
        <f t="shared" si="68"/>
        <v>0</v>
      </c>
      <c r="S158" s="24">
        <f t="shared" si="69"/>
        <v>0</v>
      </c>
      <c r="T158" s="24">
        <f t="shared" si="62"/>
        <v>0</v>
      </c>
      <c r="U158" s="24">
        <f t="shared" si="63"/>
        <v>0</v>
      </c>
      <c r="V158" s="24">
        <f t="shared" si="64"/>
        <v>0</v>
      </c>
      <c r="X158" s="153">
        <f t="shared" si="70"/>
        <v>0</v>
      </c>
      <c r="Y158" s="153">
        <f t="shared" si="71"/>
        <v>0</v>
      </c>
      <c r="Z158" s="24">
        <f t="shared" si="72"/>
        <v>0</v>
      </c>
    </row>
    <row r="159" spans="1:35" x14ac:dyDescent="0.25">
      <c r="A159" s="96" t="str">
        <f t="shared" si="59"/>
        <v>Employee 11</v>
      </c>
      <c r="B159" s="95"/>
      <c r="C159" s="95"/>
      <c r="D159" s="91">
        <f t="shared" si="65"/>
        <v>0</v>
      </c>
      <c r="E159" s="92" t="str">
        <f t="shared" si="66"/>
        <v>Yes</v>
      </c>
      <c r="F159" s="81"/>
      <c r="G159" s="81"/>
      <c r="H159" s="81"/>
      <c r="I159" s="93">
        <f t="shared" si="60"/>
        <v>0</v>
      </c>
      <c r="J159" s="94">
        <f t="shared" si="61"/>
        <v>0</v>
      </c>
      <c r="K159" s="150">
        <f t="shared" si="73"/>
        <v>0</v>
      </c>
      <c r="L159" s="82"/>
      <c r="M159" s="94">
        <f t="shared" si="67"/>
        <v>0</v>
      </c>
      <c r="N159" s="94">
        <f t="shared" si="68"/>
        <v>0</v>
      </c>
      <c r="S159" s="24">
        <f t="shared" si="69"/>
        <v>0</v>
      </c>
      <c r="T159" s="24">
        <f t="shared" si="62"/>
        <v>0</v>
      </c>
      <c r="U159" s="24">
        <f t="shared" si="63"/>
        <v>0</v>
      </c>
      <c r="V159" s="24">
        <f t="shared" si="64"/>
        <v>0</v>
      </c>
      <c r="X159" s="153">
        <f t="shared" si="70"/>
        <v>0</v>
      </c>
      <c r="Y159" s="153">
        <f t="shared" si="71"/>
        <v>0</v>
      </c>
      <c r="Z159" s="24">
        <f t="shared" si="72"/>
        <v>0</v>
      </c>
    </row>
    <row r="160" spans="1:35" x14ac:dyDescent="0.25">
      <c r="A160" s="96" t="str">
        <f t="shared" si="59"/>
        <v>Employee 12</v>
      </c>
      <c r="B160" s="95"/>
      <c r="C160" s="95"/>
      <c r="D160" s="91">
        <f t="shared" si="65"/>
        <v>0</v>
      </c>
      <c r="E160" s="92" t="str">
        <f t="shared" si="66"/>
        <v>Yes</v>
      </c>
      <c r="F160" s="81"/>
      <c r="G160" s="81"/>
      <c r="H160" s="81"/>
      <c r="I160" s="93">
        <f t="shared" si="60"/>
        <v>0</v>
      </c>
      <c r="J160" s="94">
        <f t="shared" si="61"/>
        <v>0</v>
      </c>
      <c r="K160" s="150">
        <f t="shared" si="73"/>
        <v>0</v>
      </c>
      <c r="L160" s="82"/>
      <c r="M160" s="94">
        <f t="shared" si="67"/>
        <v>0</v>
      </c>
      <c r="N160" s="94">
        <f t="shared" si="68"/>
        <v>0</v>
      </c>
      <c r="S160" s="24">
        <f t="shared" si="69"/>
        <v>0</v>
      </c>
      <c r="T160" s="24">
        <f t="shared" si="62"/>
        <v>0</v>
      </c>
      <c r="U160" s="24">
        <f t="shared" si="63"/>
        <v>0</v>
      </c>
      <c r="V160" s="24">
        <f t="shared" si="64"/>
        <v>0</v>
      </c>
      <c r="X160" s="153">
        <f t="shared" si="70"/>
        <v>0</v>
      </c>
      <c r="Y160" s="153">
        <f t="shared" si="71"/>
        <v>0</v>
      </c>
      <c r="Z160" s="24">
        <f t="shared" si="72"/>
        <v>0</v>
      </c>
    </row>
    <row r="161" spans="1:26" x14ac:dyDescent="0.25">
      <c r="A161" s="96" t="str">
        <f t="shared" si="59"/>
        <v>Employee 13</v>
      </c>
      <c r="B161" s="95"/>
      <c r="C161" s="95"/>
      <c r="D161" s="91">
        <f t="shared" si="65"/>
        <v>0</v>
      </c>
      <c r="E161" s="92" t="str">
        <f t="shared" si="66"/>
        <v>Yes</v>
      </c>
      <c r="F161" s="81"/>
      <c r="G161" s="81"/>
      <c r="H161" s="81"/>
      <c r="I161" s="93">
        <f t="shared" si="60"/>
        <v>0</v>
      </c>
      <c r="J161" s="94">
        <f t="shared" si="61"/>
        <v>0</v>
      </c>
      <c r="K161" s="150">
        <f t="shared" si="73"/>
        <v>0</v>
      </c>
      <c r="L161" s="82"/>
      <c r="M161" s="94">
        <f t="shared" si="67"/>
        <v>0</v>
      </c>
      <c r="N161" s="94">
        <f t="shared" si="68"/>
        <v>0</v>
      </c>
      <c r="S161" s="24">
        <f t="shared" si="69"/>
        <v>0</v>
      </c>
      <c r="T161" s="24">
        <f t="shared" si="62"/>
        <v>0</v>
      </c>
      <c r="U161" s="24">
        <f t="shared" si="63"/>
        <v>0</v>
      </c>
      <c r="V161" s="24">
        <f t="shared" si="64"/>
        <v>0</v>
      </c>
      <c r="X161" s="153">
        <f t="shared" si="70"/>
        <v>0</v>
      </c>
      <c r="Y161" s="153">
        <f t="shared" si="71"/>
        <v>0</v>
      </c>
      <c r="Z161" s="24">
        <f t="shared" si="72"/>
        <v>0</v>
      </c>
    </row>
    <row r="162" spans="1:26" x14ac:dyDescent="0.25">
      <c r="A162" s="96" t="str">
        <f t="shared" si="59"/>
        <v>Employee 14</v>
      </c>
      <c r="B162" s="95"/>
      <c r="C162" s="95"/>
      <c r="D162" s="91">
        <f t="shared" si="65"/>
        <v>0</v>
      </c>
      <c r="E162" s="92" t="str">
        <f t="shared" si="66"/>
        <v>Yes</v>
      </c>
      <c r="F162" s="81"/>
      <c r="G162" s="81"/>
      <c r="H162" s="81"/>
      <c r="I162" s="93">
        <f t="shared" si="60"/>
        <v>0</v>
      </c>
      <c r="J162" s="94">
        <f t="shared" si="61"/>
        <v>0</v>
      </c>
      <c r="K162" s="150">
        <f t="shared" si="73"/>
        <v>0</v>
      </c>
      <c r="L162" s="82"/>
      <c r="M162" s="94">
        <f t="shared" si="67"/>
        <v>0</v>
      </c>
      <c r="N162" s="94">
        <f t="shared" si="68"/>
        <v>0</v>
      </c>
      <c r="S162" s="24">
        <f t="shared" si="69"/>
        <v>0</v>
      </c>
      <c r="T162" s="24">
        <f t="shared" si="62"/>
        <v>0</v>
      </c>
      <c r="U162" s="24">
        <f t="shared" si="63"/>
        <v>0</v>
      </c>
      <c r="V162" s="24">
        <f t="shared" si="64"/>
        <v>0</v>
      </c>
      <c r="X162" s="153">
        <f t="shared" si="70"/>
        <v>0</v>
      </c>
      <c r="Y162" s="153">
        <f t="shared" si="71"/>
        <v>0</v>
      </c>
      <c r="Z162" s="24">
        <f t="shared" si="72"/>
        <v>0</v>
      </c>
    </row>
    <row r="163" spans="1:26" x14ac:dyDescent="0.25">
      <c r="A163" s="96" t="str">
        <f t="shared" ref="A163:A226" si="74">A20</f>
        <v>Employee 15</v>
      </c>
      <c r="B163" s="95"/>
      <c r="C163" s="95"/>
      <c r="D163" s="91">
        <f t="shared" ref="D163:D226" si="75">IFERROR(C163/B163,0)</f>
        <v>0</v>
      </c>
      <c r="E163" s="92" t="str">
        <f t="shared" ref="E163:E226" si="76">IF(D163&lt;0.75,"Yes","No")</f>
        <v>Yes</v>
      </c>
      <c r="F163" s="81"/>
      <c r="G163" s="81"/>
      <c r="H163" s="81"/>
      <c r="I163" s="93">
        <f t="shared" ref="I163:I226" si="77">B163*0.75</f>
        <v>0</v>
      </c>
      <c r="J163" s="94">
        <f t="shared" ref="J163:J226" si="78">I163-C163</f>
        <v>0</v>
      </c>
      <c r="K163" s="150">
        <f t="shared" si="73"/>
        <v>0</v>
      </c>
      <c r="L163" s="82"/>
      <c r="M163" s="94">
        <f t="shared" ref="M163:M226" si="79">IF(K163="YES",S163,T163)</f>
        <v>0</v>
      </c>
      <c r="N163" s="94">
        <f t="shared" si="68"/>
        <v>0</v>
      </c>
      <c r="S163" s="24">
        <f t="shared" ref="S163:S226" si="80">(J163*L163)*8</f>
        <v>0</v>
      </c>
      <c r="T163" s="24">
        <f t="shared" ref="T163:T226" si="81">(J163*L163)*24</f>
        <v>0</v>
      </c>
      <c r="U163" s="24">
        <f t="shared" ref="U163:U226" si="82">((J163)*8)/52</f>
        <v>0</v>
      </c>
      <c r="V163" s="24">
        <f t="shared" ref="V163:V226" si="83">((J163)*24)/52</f>
        <v>0</v>
      </c>
      <c r="X163" s="153">
        <f t="shared" si="70"/>
        <v>0</v>
      </c>
      <c r="Y163" s="153">
        <f t="shared" si="71"/>
        <v>0</v>
      </c>
      <c r="Z163" s="24">
        <f t="shared" si="72"/>
        <v>0</v>
      </c>
    </row>
    <row r="164" spans="1:26" x14ac:dyDescent="0.25">
      <c r="A164" s="96" t="str">
        <f t="shared" si="74"/>
        <v>Employee 16</v>
      </c>
      <c r="B164" s="95"/>
      <c r="C164" s="95"/>
      <c r="D164" s="91">
        <f t="shared" si="75"/>
        <v>0</v>
      </c>
      <c r="E164" s="92" t="str">
        <f t="shared" si="76"/>
        <v>Yes</v>
      </c>
      <c r="F164" s="81"/>
      <c r="G164" s="81"/>
      <c r="H164" s="81"/>
      <c r="I164" s="93">
        <f t="shared" si="77"/>
        <v>0</v>
      </c>
      <c r="J164" s="94">
        <f t="shared" si="78"/>
        <v>0</v>
      </c>
      <c r="K164" s="150">
        <f t="shared" si="73"/>
        <v>0</v>
      </c>
      <c r="L164" s="82"/>
      <c r="M164" s="94">
        <f t="shared" si="79"/>
        <v>0</v>
      </c>
      <c r="N164" s="94">
        <f t="shared" si="68"/>
        <v>0</v>
      </c>
      <c r="S164" s="24">
        <f t="shared" si="80"/>
        <v>0</v>
      </c>
      <c r="T164" s="24">
        <f t="shared" si="81"/>
        <v>0</v>
      </c>
      <c r="U164" s="24">
        <f t="shared" si="82"/>
        <v>0</v>
      </c>
      <c r="V164" s="24">
        <f t="shared" si="83"/>
        <v>0</v>
      </c>
      <c r="X164" s="153">
        <f t="shared" si="70"/>
        <v>0</v>
      </c>
      <c r="Y164" s="153">
        <f t="shared" si="71"/>
        <v>0</v>
      </c>
      <c r="Z164" s="24">
        <f t="shared" si="72"/>
        <v>0</v>
      </c>
    </row>
    <row r="165" spans="1:26" x14ac:dyDescent="0.25">
      <c r="A165" s="96" t="str">
        <f t="shared" si="74"/>
        <v>Employee 17</v>
      </c>
      <c r="B165" s="95"/>
      <c r="C165" s="95"/>
      <c r="D165" s="91">
        <f t="shared" si="75"/>
        <v>0</v>
      </c>
      <c r="E165" s="92" t="str">
        <f t="shared" si="76"/>
        <v>Yes</v>
      </c>
      <c r="F165" s="81"/>
      <c r="G165" s="81"/>
      <c r="H165" s="81"/>
      <c r="I165" s="93">
        <f t="shared" si="77"/>
        <v>0</v>
      </c>
      <c r="J165" s="94">
        <f t="shared" si="78"/>
        <v>0</v>
      </c>
      <c r="K165" s="150">
        <f t="shared" si="73"/>
        <v>0</v>
      </c>
      <c r="L165" s="82"/>
      <c r="M165" s="94">
        <f t="shared" si="79"/>
        <v>0</v>
      </c>
      <c r="N165" s="94">
        <f t="shared" si="68"/>
        <v>0</v>
      </c>
      <c r="S165" s="24">
        <f t="shared" si="80"/>
        <v>0</v>
      </c>
      <c r="T165" s="24">
        <f t="shared" si="81"/>
        <v>0</v>
      </c>
      <c r="U165" s="24">
        <f t="shared" si="82"/>
        <v>0</v>
      </c>
      <c r="V165" s="24">
        <f t="shared" si="83"/>
        <v>0</v>
      </c>
      <c r="X165" s="153">
        <f t="shared" si="70"/>
        <v>0</v>
      </c>
      <c r="Y165" s="153">
        <f t="shared" si="71"/>
        <v>0</v>
      </c>
      <c r="Z165" s="24">
        <f t="shared" si="72"/>
        <v>0</v>
      </c>
    </row>
    <row r="166" spans="1:26" x14ac:dyDescent="0.25">
      <c r="A166" s="96" t="str">
        <f t="shared" si="74"/>
        <v>Employee 18</v>
      </c>
      <c r="B166" s="95"/>
      <c r="C166" s="95"/>
      <c r="D166" s="91">
        <f t="shared" si="75"/>
        <v>0</v>
      </c>
      <c r="E166" s="92" t="str">
        <f t="shared" si="76"/>
        <v>Yes</v>
      </c>
      <c r="F166" s="81"/>
      <c r="G166" s="81"/>
      <c r="H166" s="81"/>
      <c r="I166" s="93">
        <f t="shared" si="77"/>
        <v>0</v>
      </c>
      <c r="J166" s="94">
        <f t="shared" si="78"/>
        <v>0</v>
      </c>
      <c r="K166" s="150">
        <f t="shared" si="73"/>
        <v>0</v>
      </c>
      <c r="L166" s="82"/>
      <c r="M166" s="94">
        <f t="shared" si="79"/>
        <v>0</v>
      </c>
      <c r="N166" s="94">
        <f t="shared" si="68"/>
        <v>0</v>
      </c>
      <c r="S166" s="24">
        <f t="shared" si="80"/>
        <v>0</v>
      </c>
      <c r="T166" s="24">
        <f t="shared" si="81"/>
        <v>0</v>
      </c>
      <c r="U166" s="24">
        <f t="shared" si="82"/>
        <v>0</v>
      </c>
      <c r="V166" s="24">
        <f t="shared" si="83"/>
        <v>0</v>
      </c>
      <c r="X166" s="153">
        <f t="shared" si="70"/>
        <v>0</v>
      </c>
      <c r="Y166" s="153">
        <f t="shared" si="71"/>
        <v>0</v>
      </c>
      <c r="Z166" s="24">
        <f t="shared" si="72"/>
        <v>0</v>
      </c>
    </row>
    <row r="167" spans="1:26" x14ac:dyDescent="0.25">
      <c r="A167" s="96" t="str">
        <f t="shared" si="74"/>
        <v>Employee 19</v>
      </c>
      <c r="B167" s="95"/>
      <c r="C167" s="95"/>
      <c r="D167" s="91">
        <f t="shared" si="75"/>
        <v>0</v>
      </c>
      <c r="E167" s="92" t="str">
        <f t="shared" si="76"/>
        <v>Yes</v>
      </c>
      <c r="F167" s="81"/>
      <c r="G167" s="81"/>
      <c r="H167" s="81"/>
      <c r="I167" s="93">
        <f t="shared" si="77"/>
        <v>0</v>
      </c>
      <c r="J167" s="94">
        <f t="shared" si="78"/>
        <v>0</v>
      </c>
      <c r="K167" s="150">
        <f t="shared" si="73"/>
        <v>0</v>
      </c>
      <c r="L167" s="82"/>
      <c r="M167" s="94">
        <f t="shared" si="79"/>
        <v>0</v>
      </c>
      <c r="N167" s="94">
        <f t="shared" si="68"/>
        <v>0</v>
      </c>
      <c r="S167" s="24">
        <f t="shared" si="80"/>
        <v>0</v>
      </c>
      <c r="T167" s="24">
        <f t="shared" si="81"/>
        <v>0</v>
      </c>
      <c r="U167" s="24">
        <f t="shared" si="82"/>
        <v>0</v>
      </c>
      <c r="V167" s="24">
        <f t="shared" si="83"/>
        <v>0</v>
      </c>
      <c r="X167" s="153">
        <f t="shared" si="70"/>
        <v>0</v>
      </c>
      <c r="Y167" s="153">
        <f t="shared" si="71"/>
        <v>0</v>
      </c>
      <c r="Z167" s="24">
        <f t="shared" si="72"/>
        <v>0</v>
      </c>
    </row>
    <row r="168" spans="1:26" x14ac:dyDescent="0.25">
      <c r="A168" s="96" t="str">
        <f t="shared" si="74"/>
        <v>Employee 20</v>
      </c>
      <c r="B168" s="95"/>
      <c r="C168" s="95"/>
      <c r="D168" s="91">
        <f t="shared" si="75"/>
        <v>0</v>
      </c>
      <c r="E168" s="92" t="str">
        <f t="shared" si="76"/>
        <v>Yes</v>
      </c>
      <c r="F168" s="81"/>
      <c r="G168" s="81"/>
      <c r="H168" s="81"/>
      <c r="I168" s="93">
        <f t="shared" si="77"/>
        <v>0</v>
      </c>
      <c r="J168" s="94">
        <f t="shared" si="78"/>
        <v>0</v>
      </c>
      <c r="K168" s="150">
        <f t="shared" si="73"/>
        <v>0</v>
      </c>
      <c r="L168" s="82"/>
      <c r="M168" s="94">
        <f t="shared" si="79"/>
        <v>0</v>
      </c>
      <c r="N168" s="94">
        <f t="shared" si="68"/>
        <v>0</v>
      </c>
      <c r="S168" s="24">
        <f t="shared" si="80"/>
        <v>0</v>
      </c>
      <c r="T168" s="24">
        <f t="shared" si="81"/>
        <v>0</v>
      </c>
      <c r="U168" s="24">
        <f t="shared" si="82"/>
        <v>0</v>
      </c>
      <c r="V168" s="24">
        <f t="shared" si="83"/>
        <v>0</v>
      </c>
      <c r="X168" s="153">
        <f t="shared" si="70"/>
        <v>0</v>
      </c>
      <c r="Y168" s="153">
        <f t="shared" si="71"/>
        <v>0</v>
      </c>
      <c r="Z168" s="24">
        <f t="shared" si="72"/>
        <v>0</v>
      </c>
    </row>
    <row r="169" spans="1:26" x14ac:dyDescent="0.25">
      <c r="A169" s="96" t="str">
        <f t="shared" si="74"/>
        <v>Employee 21</v>
      </c>
      <c r="B169" s="95"/>
      <c r="C169" s="95"/>
      <c r="D169" s="91">
        <f t="shared" si="75"/>
        <v>0</v>
      </c>
      <c r="E169" s="92" t="str">
        <f t="shared" si="76"/>
        <v>Yes</v>
      </c>
      <c r="F169" s="81"/>
      <c r="G169" s="81"/>
      <c r="H169" s="81"/>
      <c r="I169" s="93">
        <f t="shared" si="77"/>
        <v>0</v>
      </c>
      <c r="J169" s="94">
        <f t="shared" si="78"/>
        <v>0</v>
      </c>
      <c r="K169" s="150">
        <f t="shared" si="73"/>
        <v>0</v>
      </c>
      <c r="L169" s="82"/>
      <c r="M169" s="94">
        <f t="shared" si="79"/>
        <v>0</v>
      </c>
      <c r="N169" s="94">
        <f t="shared" si="68"/>
        <v>0</v>
      </c>
      <c r="S169" s="24">
        <f t="shared" si="80"/>
        <v>0</v>
      </c>
      <c r="T169" s="24">
        <f t="shared" si="81"/>
        <v>0</v>
      </c>
      <c r="U169" s="24">
        <f t="shared" si="82"/>
        <v>0</v>
      </c>
      <c r="V169" s="24">
        <f t="shared" si="83"/>
        <v>0</v>
      </c>
      <c r="X169" s="153">
        <f t="shared" si="70"/>
        <v>0</v>
      </c>
      <c r="Y169" s="153">
        <f t="shared" si="71"/>
        <v>0</v>
      </c>
      <c r="Z169" s="24">
        <f t="shared" si="72"/>
        <v>0</v>
      </c>
    </row>
    <row r="170" spans="1:26" x14ac:dyDescent="0.25">
      <c r="A170" s="96" t="str">
        <f t="shared" si="74"/>
        <v>Employee 22</v>
      </c>
      <c r="B170" s="95"/>
      <c r="C170" s="95"/>
      <c r="D170" s="91">
        <f t="shared" si="75"/>
        <v>0</v>
      </c>
      <c r="E170" s="92" t="str">
        <f t="shared" si="76"/>
        <v>Yes</v>
      </c>
      <c r="F170" s="81"/>
      <c r="G170" s="81"/>
      <c r="H170" s="81"/>
      <c r="I170" s="93">
        <f t="shared" si="77"/>
        <v>0</v>
      </c>
      <c r="J170" s="94">
        <f t="shared" si="78"/>
        <v>0</v>
      </c>
      <c r="K170" s="150">
        <f t="shared" si="73"/>
        <v>0</v>
      </c>
      <c r="L170" s="82"/>
      <c r="M170" s="94">
        <f t="shared" si="79"/>
        <v>0</v>
      </c>
      <c r="N170" s="94">
        <f t="shared" si="68"/>
        <v>0</v>
      </c>
      <c r="S170" s="24">
        <f t="shared" si="80"/>
        <v>0</v>
      </c>
      <c r="T170" s="24">
        <f t="shared" si="81"/>
        <v>0</v>
      </c>
      <c r="U170" s="24">
        <f t="shared" si="82"/>
        <v>0</v>
      </c>
      <c r="V170" s="24">
        <f t="shared" si="83"/>
        <v>0</v>
      </c>
      <c r="X170" s="153">
        <f t="shared" si="70"/>
        <v>0</v>
      </c>
      <c r="Y170" s="153">
        <f t="shared" si="71"/>
        <v>0</v>
      </c>
      <c r="Z170" s="24">
        <f t="shared" si="72"/>
        <v>0</v>
      </c>
    </row>
    <row r="171" spans="1:26" x14ac:dyDescent="0.25">
      <c r="A171" s="96" t="str">
        <f t="shared" si="74"/>
        <v>Employee 23</v>
      </c>
      <c r="B171" s="95"/>
      <c r="C171" s="95"/>
      <c r="D171" s="91">
        <f t="shared" si="75"/>
        <v>0</v>
      </c>
      <c r="E171" s="92" t="str">
        <f t="shared" si="76"/>
        <v>Yes</v>
      </c>
      <c r="F171" s="81"/>
      <c r="G171" s="81"/>
      <c r="H171" s="81"/>
      <c r="I171" s="93">
        <f t="shared" si="77"/>
        <v>0</v>
      </c>
      <c r="J171" s="94">
        <f t="shared" si="78"/>
        <v>0</v>
      </c>
      <c r="K171" s="150">
        <f t="shared" si="73"/>
        <v>0</v>
      </c>
      <c r="L171" s="82"/>
      <c r="M171" s="94">
        <f t="shared" si="79"/>
        <v>0</v>
      </c>
      <c r="N171" s="94">
        <f t="shared" si="68"/>
        <v>0</v>
      </c>
      <c r="S171" s="24">
        <f t="shared" si="80"/>
        <v>0</v>
      </c>
      <c r="T171" s="24">
        <f t="shared" si="81"/>
        <v>0</v>
      </c>
      <c r="U171" s="24">
        <f t="shared" si="82"/>
        <v>0</v>
      </c>
      <c r="V171" s="24">
        <f t="shared" si="83"/>
        <v>0</v>
      </c>
      <c r="X171" s="153">
        <f t="shared" si="70"/>
        <v>0</v>
      </c>
      <c r="Y171" s="153">
        <f t="shared" si="71"/>
        <v>0</v>
      </c>
      <c r="Z171" s="24">
        <f t="shared" si="72"/>
        <v>0</v>
      </c>
    </row>
    <row r="172" spans="1:26" x14ac:dyDescent="0.25">
      <c r="A172" s="96" t="str">
        <f t="shared" si="74"/>
        <v>Employee 24</v>
      </c>
      <c r="B172" s="95"/>
      <c r="C172" s="95"/>
      <c r="D172" s="91">
        <f t="shared" si="75"/>
        <v>0</v>
      </c>
      <c r="E172" s="92" t="str">
        <f t="shared" si="76"/>
        <v>Yes</v>
      </c>
      <c r="F172" s="81"/>
      <c r="G172" s="81"/>
      <c r="H172" s="81"/>
      <c r="I172" s="93">
        <f t="shared" si="77"/>
        <v>0</v>
      </c>
      <c r="J172" s="94">
        <f t="shared" si="78"/>
        <v>0</v>
      </c>
      <c r="K172" s="150">
        <f t="shared" si="73"/>
        <v>0</v>
      </c>
      <c r="L172" s="82"/>
      <c r="M172" s="94">
        <f t="shared" si="79"/>
        <v>0</v>
      </c>
      <c r="N172" s="94">
        <f t="shared" si="68"/>
        <v>0</v>
      </c>
      <c r="S172" s="24">
        <f t="shared" si="80"/>
        <v>0</v>
      </c>
      <c r="T172" s="24">
        <f t="shared" si="81"/>
        <v>0</v>
      </c>
      <c r="U172" s="24">
        <f t="shared" si="82"/>
        <v>0</v>
      </c>
      <c r="V172" s="24">
        <f t="shared" si="83"/>
        <v>0</v>
      </c>
      <c r="X172" s="153">
        <f t="shared" si="70"/>
        <v>0</v>
      </c>
      <c r="Y172" s="153">
        <f t="shared" si="71"/>
        <v>0</v>
      </c>
      <c r="Z172" s="24">
        <f t="shared" si="72"/>
        <v>0</v>
      </c>
    </row>
    <row r="173" spans="1:26" x14ac:dyDescent="0.25">
      <c r="A173" s="96" t="str">
        <f t="shared" si="74"/>
        <v>Employee 25</v>
      </c>
      <c r="B173" s="95"/>
      <c r="C173" s="95"/>
      <c r="D173" s="91">
        <f t="shared" si="75"/>
        <v>0</v>
      </c>
      <c r="E173" s="92" t="str">
        <f t="shared" si="76"/>
        <v>Yes</v>
      </c>
      <c r="F173" s="81"/>
      <c r="G173" s="81"/>
      <c r="H173" s="81"/>
      <c r="I173" s="93">
        <f t="shared" si="77"/>
        <v>0</v>
      </c>
      <c r="J173" s="94">
        <f t="shared" si="78"/>
        <v>0</v>
      </c>
      <c r="K173" s="150">
        <f t="shared" si="73"/>
        <v>0</v>
      </c>
      <c r="L173" s="82"/>
      <c r="M173" s="94">
        <f t="shared" si="79"/>
        <v>0</v>
      </c>
      <c r="N173" s="94">
        <f t="shared" si="68"/>
        <v>0</v>
      </c>
      <c r="S173" s="24">
        <f t="shared" si="80"/>
        <v>0</v>
      </c>
      <c r="T173" s="24">
        <f t="shared" si="81"/>
        <v>0</v>
      </c>
      <c r="U173" s="24">
        <f t="shared" si="82"/>
        <v>0</v>
      </c>
      <c r="V173" s="24">
        <f t="shared" si="83"/>
        <v>0</v>
      </c>
      <c r="X173" s="153">
        <f t="shared" si="70"/>
        <v>0</v>
      </c>
      <c r="Y173" s="153">
        <f t="shared" si="71"/>
        <v>0</v>
      </c>
      <c r="Z173" s="24">
        <f t="shared" si="72"/>
        <v>0</v>
      </c>
    </row>
    <row r="174" spans="1:26" x14ac:dyDescent="0.25">
      <c r="A174" s="96" t="str">
        <f t="shared" si="74"/>
        <v>Employee 26</v>
      </c>
      <c r="B174" s="95"/>
      <c r="C174" s="95"/>
      <c r="D174" s="91">
        <f t="shared" si="75"/>
        <v>0</v>
      </c>
      <c r="E174" s="92" t="str">
        <f t="shared" si="76"/>
        <v>Yes</v>
      </c>
      <c r="F174" s="81"/>
      <c r="G174" s="81"/>
      <c r="H174" s="81"/>
      <c r="I174" s="93">
        <f t="shared" si="77"/>
        <v>0</v>
      </c>
      <c r="J174" s="94">
        <f t="shared" si="78"/>
        <v>0</v>
      </c>
      <c r="K174" s="150">
        <f t="shared" si="73"/>
        <v>0</v>
      </c>
      <c r="L174" s="82"/>
      <c r="M174" s="94">
        <f t="shared" si="79"/>
        <v>0</v>
      </c>
      <c r="N174" s="94">
        <f t="shared" si="68"/>
        <v>0</v>
      </c>
      <c r="S174" s="24">
        <f t="shared" si="80"/>
        <v>0</v>
      </c>
      <c r="T174" s="24">
        <f t="shared" si="81"/>
        <v>0</v>
      </c>
      <c r="U174" s="24">
        <f t="shared" si="82"/>
        <v>0</v>
      </c>
      <c r="V174" s="24">
        <f t="shared" si="83"/>
        <v>0</v>
      </c>
      <c r="X174" s="153">
        <f t="shared" si="70"/>
        <v>0</v>
      </c>
      <c r="Y174" s="153">
        <f t="shared" si="71"/>
        <v>0</v>
      </c>
      <c r="Z174" s="24">
        <f t="shared" si="72"/>
        <v>0</v>
      </c>
    </row>
    <row r="175" spans="1:26" x14ac:dyDescent="0.25">
      <c r="A175" s="96" t="str">
        <f t="shared" si="74"/>
        <v>Employee 27</v>
      </c>
      <c r="B175" s="95"/>
      <c r="C175" s="95"/>
      <c r="D175" s="91">
        <f t="shared" si="75"/>
        <v>0</v>
      </c>
      <c r="E175" s="92" t="str">
        <f t="shared" si="76"/>
        <v>Yes</v>
      </c>
      <c r="F175" s="81"/>
      <c r="G175" s="81"/>
      <c r="H175" s="81"/>
      <c r="I175" s="93">
        <f t="shared" si="77"/>
        <v>0</v>
      </c>
      <c r="J175" s="94">
        <f t="shared" si="78"/>
        <v>0</v>
      </c>
      <c r="K175" s="150">
        <f t="shared" si="73"/>
        <v>0</v>
      </c>
      <c r="L175" s="82"/>
      <c r="M175" s="94">
        <f t="shared" si="79"/>
        <v>0</v>
      </c>
      <c r="N175" s="94">
        <f t="shared" si="68"/>
        <v>0</v>
      </c>
      <c r="S175" s="24">
        <f t="shared" si="80"/>
        <v>0</v>
      </c>
      <c r="T175" s="24">
        <f t="shared" si="81"/>
        <v>0</v>
      </c>
      <c r="U175" s="24">
        <f t="shared" si="82"/>
        <v>0</v>
      </c>
      <c r="V175" s="24">
        <f t="shared" si="83"/>
        <v>0</v>
      </c>
      <c r="X175" s="153">
        <f t="shared" si="70"/>
        <v>0</v>
      </c>
      <c r="Y175" s="153">
        <f t="shared" si="71"/>
        <v>0</v>
      </c>
      <c r="Z175" s="24">
        <f t="shared" si="72"/>
        <v>0</v>
      </c>
    </row>
    <row r="176" spans="1:26" x14ac:dyDescent="0.25">
      <c r="A176" s="96" t="str">
        <f t="shared" si="74"/>
        <v>Employee 28</v>
      </c>
      <c r="B176" s="95"/>
      <c r="C176" s="95"/>
      <c r="D176" s="91">
        <f t="shared" si="75"/>
        <v>0</v>
      </c>
      <c r="E176" s="92" t="str">
        <f t="shared" si="76"/>
        <v>Yes</v>
      </c>
      <c r="F176" s="81"/>
      <c r="G176" s="81"/>
      <c r="H176" s="81"/>
      <c r="I176" s="93">
        <f t="shared" si="77"/>
        <v>0</v>
      </c>
      <c r="J176" s="94">
        <f t="shared" si="78"/>
        <v>0</v>
      </c>
      <c r="K176" s="150">
        <f t="shared" si="73"/>
        <v>0</v>
      </c>
      <c r="L176" s="82"/>
      <c r="M176" s="94">
        <f t="shared" si="79"/>
        <v>0</v>
      </c>
      <c r="N176" s="94">
        <f t="shared" si="68"/>
        <v>0</v>
      </c>
      <c r="S176" s="24">
        <f t="shared" si="80"/>
        <v>0</v>
      </c>
      <c r="T176" s="24">
        <f t="shared" si="81"/>
        <v>0</v>
      </c>
      <c r="U176" s="24">
        <f t="shared" si="82"/>
        <v>0</v>
      </c>
      <c r="V176" s="24">
        <f t="shared" si="83"/>
        <v>0</v>
      </c>
      <c r="X176" s="153">
        <f t="shared" si="70"/>
        <v>0</v>
      </c>
      <c r="Y176" s="153">
        <f t="shared" si="71"/>
        <v>0</v>
      </c>
      <c r="Z176" s="24">
        <f t="shared" si="72"/>
        <v>0</v>
      </c>
    </row>
    <row r="177" spans="1:26" x14ac:dyDescent="0.25">
      <c r="A177" s="96" t="str">
        <f t="shared" si="74"/>
        <v>Employee 29</v>
      </c>
      <c r="B177" s="95"/>
      <c r="C177" s="95"/>
      <c r="D177" s="91">
        <f t="shared" si="75"/>
        <v>0</v>
      </c>
      <c r="E177" s="92" t="str">
        <f t="shared" si="76"/>
        <v>Yes</v>
      </c>
      <c r="F177" s="81"/>
      <c r="G177" s="81"/>
      <c r="H177" s="81"/>
      <c r="I177" s="93">
        <f t="shared" si="77"/>
        <v>0</v>
      </c>
      <c r="J177" s="94">
        <f t="shared" si="78"/>
        <v>0</v>
      </c>
      <c r="K177" s="150">
        <f t="shared" si="73"/>
        <v>0</v>
      </c>
      <c r="L177" s="82"/>
      <c r="M177" s="94">
        <f t="shared" si="79"/>
        <v>0</v>
      </c>
      <c r="N177" s="94">
        <f t="shared" si="68"/>
        <v>0</v>
      </c>
      <c r="S177" s="24">
        <f t="shared" si="80"/>
        <v>0</v>
      </c>
      <c r="T177" s="24">
        <f t="shared" si="81"/>
        <v>0</v>
      </c>
      <c r="U177" s="24">
        <f t="shared" si="82"/>
        <v>0</v>
      </c>
      <c r="V177" s="24">
        <f t="shared" si="83"/>
        <v>0</v>
      </c>
      <c r="X177" s="153">
        <f t="shared" si="70"/>
        <v>0</v>
      </c>
      <c r="Y177" s="153">
        <f t="shared" si="71"/>
        <v>0</v>
      </c>
      <c r="Z177" s="24">
        <f t="shared" si="72"/>
        <v>0</v>
      </c>
    </row>
    <row r="178" spans="1:26" x14ac:dyDescent="0.25">
      <c r="A178" s="96" t="str">
        <f t="shared" si="74"/>
        <v>Employee 30</v>
      </c>
      <c r="B178" s="95"/>
      <c r="C178" s="95"/>
      <c r="D178" s="91">
        <f t="shared" si="75"/>
        <v>0</v>
      </c>
      <c r="E178" s="92" t="str">
        <f t="shared" si="76"/>
        <v>Yes</v>
      </c>
      <c r="F178" s="81"/>
      <c r="G178" s="81"/>
      <c r="H178" s="81"/>
      <c r="I178" s="93">
        <f t="shared" si="77"/>
        <v>0</v>
      </c>
      <c r="J178" s="94">
        <f t="shared" si="78"/>
        <v>0</v>
      </c>
      <c r="K178" s="150">
        <f t="shared" si="73"/>
        <v>0</v>
      </c>
      <c r="L178" s="82"/>
      <c r="M178" s="94">
        <f t="shared" si="79"/>
        <v>0</v>
      </c>
      <c r="N178" s="94">
        <f t="shared" si="68"/>
        <v>0</v>
      </c>
      <c r="S178" s="24">
        <f t="shared" si="80"/>
        <v>0</v>
      </c>
      <c r="T178" s="24">
        <f t="shared" si="81"/>
        <v>0</v>
      </c>
      <c r="U178" s="24">
        <f t="shared" si="82"/>
        <v>0</v>
      </c>
      <c r="V178" s="24">
        <f t="shared" si="83"/>
        <v>0</v>
      </c>
      <c r="X178" s="153">
        <f t="shared" si="70"/>
        <v>0</v>
      </c>
      <c r="Y178" s="153">
        <f t="shared" si="71"/>
        <v>0</v>
      </c>
      <c r="Z178" s="24">
        <f t="shared" si="72"/>
        <v>0</v>
      </c>
    </row>
    <row r="179" spans="1:26" x14ac:dyDescent="0.25">
      <c r="A179" s="96" t="str">
        <f t="shared" si="74"/>
        <v>Employee 31</v>
      </c>
      <c r="B179" s="95"/>
      <c r="C179" s="95"/>
      <c r="D179" s="91">
        <f t="shared" si="75"/>
        <v>0</v>
      </c>
      <c r="E179" s="92" t="str">
        <f t="shared" si="76"/>
        <v>Yes</v>
      </c>
      <c r="F179" s="81"/>
      <c r="G179" s="81"/>
      <c r="H179" s="81"/>
      <c r="I179" s="93">
        <f t="shared" si="77"/>
        <v>0</v>
      </c>
      <c r="J179" s="94">
        <f t="shared" si="78"/>
        <v>0</v>
      </c>
      <c r="K179" s="150">
        <f t="shared" si="73"/>
        <v>0</v>
      </c>
      <c r="L179" s="82"/>
      <c r="M179" s="94">
        <f t="shared" si="79"/>
        <v>0</v>
      </c>
      <c r="N179" s="94">
        <f t="shared" si="68"/>
        <v>0</v>
      </c>
      <c r="S179" s="24">
        <f t="shared" si="80"/>
        <v>0</v>
      </c>
      <c r="T179" s="24">
        <f t="shared" si="81"/>
        <v>0</v>
      </c>
      <c r="U179" s="24">
        <f t="shared" si="82"/>
        <v>0</v>
      </c>
      <c r="V179" s="24">
        <f t="shared" si="83"/>
        <v>0</v>
      </c>
      <c r="X179" s="153">
        <f t="shared" si="70"/>
        <v>0</v>
      </c>
      <c r="Y179" s="153">
        <f t="shared" si="71"/>
        <v>0</v>
      </c>
      <c r="Z179" s="24">
        <f t="shared" si="72"/>
        <v>0</v>
      </c>
    </row>
    <row r="180" spans="1:26" x14ac:dyDescent="0.25">
      <c r="A180" s="96" t="str">
        <f t="shared" si="74"/>
        <v>Employee 32</v>
      </c>
      <c r="B180" s="95"/>
      <c r="C180" s="95"/>
      <c r="D180" s="91">
        <f t="shared" si="75"/>
        <v>0</v>
      </c>
      <c r="E180" s="92" t="str">
        <f t="shared" si="76"/>
        <v>Yes</v>
      </c>
      <c r="F180" s="81"/>
      <c r="G180" s="81"/>
      <c r="H180" s="81"/>
      <c r="I180" s="93">
        <f t="shared" si="77"/>
        <v>0</v>
      </c>
      <c r="J180" s="94">
        <f t="shared" si="78"/>
        <v>0</v>
      </c>
      <c r="K180" s="150">
        <f t="shared" si="73"/>
        <v>0</v>
      </c>
      <c r="L180" s="82"/>
      <c r="M180" s="94">
        <f t="shared" si="79"/>
        <v>0</v>
      </c>
      <c r="N180" s="94">
        <f t="shared" si="68"/>
        <v>0</v>
      </c>
      <c r="S180" s="24">
        <f t="shared" si="80"/>
        <v>0</v>
      </c>
      <c r="T180" s="24">
        <f t="shared" si="81"/>
        <v>0</v>
      </c>
      <c r="U180" s="24">
        <f t="shared" si="82"/>
        <v>0</v>
      </c>
      <c r="V180" s="24">
        <f t="shared" si="83"/>
        <v>0</v>
      </c>
      <c r="X180" s="153">
        <f t="shared" si="70"/>
        <v>0</v>
      </c>
      <c r="Y180" s="153">
        <f t="shared" si="71"/>
        <v>0</v>
      </c>
      <c r="Z180" s="24">
        <f t="shared" si="72"/>
        <v>0</v>
      </c>
    </row>
    <row r="181" spans="1:26" x14ac:dyDescent="0.25">
      <c r="A181" s="96" t="str">
        <f t="shared" si="74"/>
        <v>Employee 33</v>
      </c>
      <c r="B181" s="95"/>
      <c r="C181" s="95"/>
      <c r="D181" s="91">
        <f t="shared" si="75"/>
        <v>0</v>
      </c>
      <c r="E181" s="92" t="str">
        <f t="shared" si="76"/>
        <v>Yes</v>
      </c>
      <c r="F181" s="81"/>
      <c r="G181" s="81"/>
      <c r="H181" s="81"/>
      <c r="I181" s="93">
        <f t="shared" si="77"/>
        <v>0</v>
      </c>
      <c r="J181" s="94">
        <f t="shared" si="78"/>
        <v>0</v>
      </c>
      <c r="K181" s="150">
        <f t="shared" si="73"/>
        <v>0</v>
      </c>
      <c r="L181" s="82"/>
      <c r="M181" s="94">
        <f t="shared" si="79"/>
        <v>0</v>
      </c>
      <c r="N181" s="94">
        <f t="shared" si="68"/>
        <v>0</v>
      </c>
      <c r="S181" s="24">
        <f t="shared" si="80"/>
        <v>0</v>
      </c>
      <c r="T181" s="24">
        <f t="shared" si="81"/>
        <v>0</v>
      </c>
      <c r="U181" s="24">
        <f t="shared" si="82"/>
        <v>0</v>
      </c>
      <c r="V181" s="24">
        <f t="shared" si="83"/>
        <v>0</v>
      </c>
      <c r="X181" s="153">
        <f t="shared" si="70"/>
        <v>0</v>
      </c>
      <c r="Y181" s="153">
        <f t="shared" si="71"/>
        <v>0</v>
      </c>
      <c r="Z181" s="24">
        <f t="shared" si="72"/>
        <v>0</v>
      </c>
    </row>
    <row r="182" spans="1:26" x14ac:dyDescent="0.25">
      <c r="A182" s="96" t="str">
        <f t="shared" si="74"/>
        <v>Employee 34</v>
      </c>
      <c r="B182" s="95"/>
      <c r="C182" s="95"/>
      <c r="D182" s="91">
        <f t="shared" si="75"/>
        <v>0</v>
      </c>
      <c r="E182" s="92" t="str">
        <f t="shared" si="76"/>
        <v>Yes</v>
      </c>
      <c r="F182" s="81"/>
      <c r="G182" s="81"/>
      <c r="H182" s="81"/>
      <c r="I182" s="93">
        <f t="shared" si="77"/>
        <v>0</v>
      </c>
      <c r="J182" s="94">
        <f t="shared" si="78"/>
        <v>0</v>
      </c>
      <c r="K182" s="150">
        <f t="shared" si="73"/>
        <v>0</v>
      </c>
      <c r="L182" s="82"/>
      <c r="M182" s="94">
        <f t="shared" si="79"/>
        <v>0</v>
      </c>
      <c r="N182" s="94">
        <f t="shared" si="68"/>
        <v>0</v>
      </c>
      <c r="S182" s="24">
        <f t="shared" si="80"/>
        <v>0</v>
      </c>
      <c r="T182" s="24">
        <f t="shared" si="81"/>
        <v>0</v>
      </c>
      <c r="U182" s="24">
        <f t="shared" si="82"/>
        <v>0</v>
      </c>
      <c r="V182" s="24">
        <f t="shared" si="83"/>
        <v>0</v>
      </c>
      <c r="X182" s="153">
        <f t="shared" si="70"/>
        <v>0</v>
      </c>
      <c r="Y182" s="153">
        <f t="shared" si="71"/>
        <v>0</v>
      </c>
      <c r="Z182" s="24">
        <f t="shared" si="72"/>
        <v>0</v>
      </c>
    </row>
    <row r="183" spans="1:26" x14ac:dyDescent="0.25">
      <c r="A183" s="96" t="str">
        <f t="shared" si="74"/>
        <v>Employee 35</v>
      </c>
      <c r="B183" s="95"/>
      <c r="C183" s="95"/>
      <c r="D183" s="91">
        <f t="shared" si="75"/>
        <v>0</v>
      </c>
      <c r="E183" s="92" t="str">
        <f t="shared" si="76"/>
        <v>Yes</v>
      </c>
      <c r="F183" s="81"/>
      <c r="G183" s="81"/>
      <c r="H183" s="81"/>
      <c r="I183" s="93">
        <f t="shared" si="77"/>
        <v>0</v>
      </c>
      <c r="J183" s="94">
        <f t="shared" si="78"/>
        <v>0</v>
      </c>
      <c r="K183" s="150">
        <f t="shared" si="73"/>
        <v>0</v>
      </c>
      <c r="L183" s="82"/>
      <c r="M183" s="94">
        <f t="shared" si="79"/>
        <v>0</v>
      </c>
      <c r="N183" s="94">
        <f t="shared" si="68"/>
        <v>0</v>
      </c>
      <c r="S183" s="24">
        <f t="shared" si="80"/>
        <v>0</v>
      </c>
      <c r="T183" s="24">
        <f t="shared" si="81"/>
        <v>0</v>
      </c>
      <c r="U183" s="24">
        <f t="shared" si="82"/>
        <v>0</v>
      </c>
      <c r="V183" s="24">
        <f t="shared" si="83"/>
        <v>0</v>
      </c>
      <c r="X183" s="153">
        <f t="shared" si="70"/>
        <v>0</v>
      </c>
      <c r="Y183" s="153">
        <f t="shared" si="71"/>
        <v>0</v>
      </c>
      <c r="Z183" s="24">
        <f t="shared" si="72"/>
        <v>0</v>
      </c>
    </row>
    <row r="184" spans="1:26" x14ac:dyDescent="0.25">
      <c r="A184" s="96" t="str">
        <f t="shared" si="74"/>
        <v>Employee 36</v>
      </c>
      <c r="B184" s="95"/>
      <c r="C184" s="95"/>
      <c r="D184" s="91">
        <f t="shared" si="75"/>
        <v>0</v>
      </c>
      <c r="E184" s="92" t="str">
        <f t="shared" si="76"/>
        <v>Yes</v>
      </c>
      <c r="F184" s="81"/>
      <c r="G184" s="81"/>
      <c r="H184" s="81"/>
      <c r="I184" s="93">
        <f t="shared" si="77"/>
        <v>0</v>
      </c>
      <c r="J184" s="94">
        <f t="shared" si="78"/>
        <v>0</v>
      </c>
      <c r="K184" s="150">
        <f t="shared" si="73"/>
        <v>0</v>
      </c>
      <c r="L184" s="82"/>
      <c r="M184" s="94">
        <f t="shared" si="79"/>
        <v>0</v>
      </c>
      <c r="N184" s="94">
        <f t="shared" si="68"/>
        <v>0</v>
      </c>
      <c r="S184" s="24">
        <f t="shared" si="80"/>
        <v>0</v>
      </c>
      <c r="T184" s="24">
        <f t="shared" si="81"/>
        <v>0</v>
      </c>
      <c r="U184" s="24">
        <f t="shared" si="82"/>
        <v>0</v>
      </c>
      <c r="V184" s="24">
        <f t="shared" si="83"/>
        <v>0</v>
      </c>
      <c r="X184" s="153">
        <f t="shared" si="70"/>
        <v>0</v>
      </c>
      <c r="Y184" s="153">
        <f t="shared" si="71"/>
        <v>0</v>
      </c>
      <c r="Z184" s="24">
        <f t="shared" si="72"/>
        <v>0</v>
      </c>
    </row>
    <row r="185" spans="1:26" x14ac:dyDescent="0.25">
      <c r="A185" s="96" t="str">
        <f t="shared" si="74"/>
        <v>Employee 37</v>
      </c>
      <c r="B185" s="95"/>
      <c r="C185" s="95"/>
      <c r="D185" s="91">
        <f t="shared" si="75"/>
        <v>0</v>
      </c>
      <c r="E185" s="92" t="str">
        <f t="shared" si="76"/>
        <v>Yes</v>
      </c>
      <c r="F185" s="81"/>
      <c r="G185" s="81"/>
      <c r="H185" s="81"/>
      <c r="I185" s="93">
        <f t="shared" si="77"/>
        <v>0</v>
      </c>
      <c r="J185" s="94">
        <f t="shared" si="78"/>
        <v>0</v>
      </c>
      <c r="K185" s="150">
        <f t="shared" si="73"/>
        <v>0</v>
      </c>
      <c r="L185" s="82"/>
      <c r="M185" s="94">
        <f t="shared" si="79"/>
        <v>0</v>
      </c>
      <c r="N185" s="94">
        <f t="shared" si="68"/>
        <v>0</v>
      </c>
      <c r="S185" s="24">
        <f t="shared" si="80"/>
        <v>0</v>
      </c>
      <c r="T185" s="24">
        <f t="shared" si="81"/>
        <v>0</v>
      </c>
      <c r="U185" s="24">
        <f t="shared" si="82"/>
        <v>0</v>
      </c>
      <c r="V185" s="24">
        <f t="shared" si="83"/>
        <v>0</v>
      </c>
      <c r="X185" s="153">
        <f t="shared" si="70"/>
        <v>0</v>
      </c>
      <c r="Y185" s="153">
        <f t="shared" si="71"/>
        <v>0</v>
      </c>
      <c r="Z185" s="24">
        <f t="shared" si="72"/>
        <v>0</v>
      </c>
    </row>
    <row r="186" spans="1:26" x14ac:dyDescent="0.25">
      <c r="A186" s="96" t="str">
        <f t="shared" si="74"/>
        <v>Employee 38</v>
      </c>
      <c r="B186" s="95"/>
      <c r="C186" s="95"/>
      <c r="D186" s="91">
        <f t="shared" si="75"/>
        <v>0</v>
      </c>
      <c r="E186" s="92" t="str">
        <f t="shared" si="76"/>
        <v>Yes</v>
      </c>
      <c r="F186" s="81"/>
      <c r="G186" s="81"/>
      <c r="H186" s="81"/>
      <c r="I186" s="93">
        <f t="shared" si="77"/>
        <v>0</v>
      </c>
      <c r="J186" s="94">
        <f t="shared" si="78"/>
        <v>0</v>
      </c>
      <c r="K186" s="150">
        <f t="shared" si="73"/>
        <v>0</v>
      </c>
      <c r="L186" s="82"/>
      <c r="M186" s="94">
        <f t="shared" si="79"/>
        <v>0</v>
      </c>
      <c r="N186" s="94">
        <f t="shared" si="68"/>
        <v>0</v>
      </c>
      <c r="S186" s="24">
        <f t="shared" si="80"/>
        <v>0</v>
      </c>
      <c r="T186" s="24">
        <f t="shared" si="81"/>
        <v>0</v>
      </c>
      <c r="U186" s="24">
        <f t="shared" si="82"/>
        <v>0</v>
      </c>
      <c r="V186" s="24">
        <f t="shared" si="83"/>
        <v>0</v>
      </c>
      <c r="X186" s="153">
        <f t="shared" si="70"/>
        <v>0</v>
      </c>
      <c r="Y186" s="153">
        <f t="shared" si="71"/>
        <v>0</v>
      </c>
      <c r="Z186" s="24">
        <f t="shared" si="72"/>
        <v>0</v>
      </c>
    </row>
    <row r="187" spans="1:26" x14ac:dyDescent="0.25">
      <c r="A187" s="96" t="str">
        <f t="shared" si="74"/>
        <v>Employee 39</v>
      </c>
      <c r="B187" s="95"/>
      <c r="C187" s="95"/>
      <c r="D187" s="91">
        <f t="shared" si="75"/>
        <v>0</v>
      </c>
      <c r="E187" s="92" t="str">
        <f t="shared" si="76"/>
        <v>Yes</v>
      </c>
      <c r="F187" s="81"/>
      <c r="G187" s="81"/>
      <c r="H187" s="81"/>
      <c r="I187" s="93">
        <f t="shared" si="77"/>
        <v>0</v>
      </c>
      <c r="J187" s="94">
        <f t="shared" si="78"/>
        <v>0</v>
      </c>
      <c r="K187" s="150">
        <f t="shared" si="73"/>
        <v>0</v>
      </c>
      <c r="L187" s="82"/>
      <c r="M187" s="94">
        <f t="shared" si="79"/>
        <v>0</v>
      </c>
      <c r="N187" s="94">
        <f t="shared" si="68"/>
        <v>0</v>
      </c>
      <c r="S187" s="24">
        <f t="shared" si="80"/>
        <v>0</v>
      </c>
      <c r="T187" s="24">
        <f t="shared" si="81"/>
        <v>0</v>
      </c>
      <c r="U187" s="24">
        <f t="shared" si="82"/>
        <v>0</v>
      </c>
      <c r="V187" s="24">
        <f t="shared" si="83"/>
        <v>0</v>
      </c>
      <c r="X187" s="153">
        <f t="shared" si="70"/>
        <v>0</v>
      </c>
      <c r="Y187" s="153">
        <f t="shared" si="71"/>
        <v>0</v>
      </c>
      <c r="Z187" s="24">
        <f t="shared" si="72"/>
        <v>0</v>
      </c>
    </row>
    <row r="188" spans="1:26" x14ac:dyDescent="0.25">
      <c r="A188" s="96" t="str">
        <f t="shared" si="74"/>
        <v>Employee 40</v>
      </c>
      <c r="B188" s="95"/>
      <c r="C188" s="95"/>
      <c r="D188" s="91">
        <f t="shared" si="75"/>
        <v>0</v>
      </c>
      <c r="E188" s="92" t="str">
        <f t="shared" si="76"/>
        <v>Yes</v>
      </c>
      <c r="F188" s="81"/>
      <c r="G188" s="81"/>
      <c r="H188" s="81"/>
      <c r="I188" s="93">
        <f t="shared" si="77"/>
        <v>0</v>
      </c>
      <c r="J188" s="94">
        <f t="shared" si="78"/>
        <v>0</v>
      </c>
      <c r="K188" s="150">
        <f t="shared" si="73"/>
        <v>0</v>
      </c>
      <c r="L188" s="82"/>
      <c r="M188" s="94">
        <f t="shared" si="79"/>
        <v>0</v>
      </c>
      <c r="N188" s="94">
        <f t="shared" si="68"/>
        <v>0</v>
      </c>
      <c r="S188" s="24">
        <f t="shared" si="80"/>
        <v>0</v>
      </c>
      <c r="T188" s="24">
        <f t="shared" si="81"/>
        <v>0</v>
      </c>
      <c r="U188" s="24">
        <f t="shared" si="82"/>
        <v>0</v>
      </c>
      <c r="V188" s="24">
        <f t="shared" si="83"/>
        <v>0</v>
      </c>
      <c r="X188" s="153">
        <f t="shared" si="70"/>
        <v>0</v>
      </c>
      <c r="Y188" s="153">
        <f t="shared" si="71"/>
        <v>0</v>
      </c>
      <c r="Z188" s="24">
        <f t="shared" si="72"/>
        <v>0</v>
      </c>
    </row>
    <row r="189" spans="1:26" x14ac:dyDescent="0.25">
      <c r="A189" s="96" t="str">
        <f t="shared" si="74"/>
        <v>Employee 41</v>
      </c>
      <c r="B189" s="95"/>
      <c r="C189" s="95"/>
      <c r="D189" s="91">
        <f t="shared" si="75"/>
        <v>0</v>
      </c>
      <c r="E189" s="92" t="str">
        <f t="shared" si="76"/>
        <v>Yes</v>
      </c>
      <c r="F189" s="81"/>
      <c r="G189" s="81"/>
      <c r="H189" s="81"/>
      <c r="I189" s="93">
        <f t="shared" si="77"/>
        <v>0</v>
      </c>
      <c r="J189" s="94">
        <f t="shared" si="78"/>
        <v>0</v>
      </c>
      <c r="K189" s="150">
        <f t="shared" si="73"/>
        <v>0</v>
      </c>
      <c r="L189" s="82"/>
      <c r="M189" s="94">
        <f t="shared" si="79"/>
        <v>0</v>
      </c>
      <c r="N189" s="94">
        <f t="shared" si="68"/>
        <v>0</v>
      </c>
      <c r="S189" s="24">
        <f t="shared" si="80"/>
        <v>0</v>
      </c>
      <c r="T189" s="24">
        <f t="shared" si="81"/>
        <v>0</v>
      </c>
      <c r="U189" s="24">
        <f t="shared" si="82"/>
        <v>0</v>
      </c>
      <c r="V189" s="24">
        <f t="shared" si="83"/>
        <v>0</v>
      </c>
      <c r="X189" s="153">
        <f t="shared" si="70"/>
        <v>0</v>
      </c>
      <c r="Y189" s="153">
        <f t="shared" si="71"/>
        <v>0</v>
      </c>
      <c r="Z189" s="24">
        <f t="shared" si="72"/>
        <v>0</v>
      </c>
    </row>
    <row r="190" spans="1:26" x14ac:dyDescent="0.25">
      <c r="A190" s="96" t="str">
        <f t="shared" si="74"/>
        <v>Employee 42</v>
      </c>
      <c r="B190" s="95"/>
      <c r="C190" s="95"/>
      <c r="D190" s="91">
        <f t="shared" si="75"/>
        <v>0</v>
      </c>
      <c r="E190" s="92" t="str">
        <f t="shared" si="76"/>
        <v>Yes</v>
      </c>
      <c r="F190" s="81"/>
      <c r="G190" s="81"/>
      <c r="H190" s="81"/>
      <c r="I190" s="93">
        <f t="shared" si="77"/>
        <v>0</v>
      </c>
      <c r="J190" s="94">
        <f t="shared" si="78"/>
        <v>0</v>
      </c>
      <c r="K190" s="150">
        <f t="shared" si="73"/>
        <v>0</v>
      </c>
      <c r="L190" s="82"/>
      <c r="M190" s="94">
        <f t="shared" si="79"/>
        <v>0</v>
      </c>
      <c r="N190" s="94">
        <f t="shared" si="68"/>
        <v>0</v>
      </c>
      <c r="S190" s="24">
        <f t="shared" si="80"/>
        <v>0</v>
      </c>
      <c r="T190" s="24">
        <f t="shared" si="81"/>
        <v>0</v>
      </c>
      <c r="U190" s="24">
        <f t="shared" si="82"/>
        <v>0</v>
      </c>
      <c r="V190" s="24">
        <f t="shared" si="83"/>
        <v>0</v>
      </c>
      <c r="X190" s="153">
        <f t="shared" si="70"/>
        <v>0</v>
      </c>
      <c r="Y190" s="153">
        <f t="shared" si="71"/>
        <v>0</v>
      </c>
      <c r="Z190" s="24">
        <f t="shared" si="72"/>
        <v>0</v>
      </c>
    </row>
    <row r="191" spans="1:26" x14ac:dyDescent="0.25">
      <c r="A191" s="96" t="str">
        <f t="shared" si="74"/>
        <v>Employee 43</v>
      </c>
      <c r="B191" s="95"/>
      <c r="C191" s="95"/>
      <c r="D191" s="91">
        <f t="shared" si="75"/>
        <v>0</v>
      </c>
      <c r="E191" s="92" t="str">
        <f t="shared" si="76"/>
        <v>Yes</v>
      </c>
      <c r="F191" s="81"/>
      <c r="G191" s="81"/>
      <c r="H191" s="81"/>
      <c r="I191" s="93">
        <f t="shared" si="77"/>
        <v>0</v>
      </c>
      <c r="J191" s="94">
        <f t="shared" si="78"/>
        <v>0</v>
      </c>
      <c r="K191" s="150">
        <f t="shared" si="73"/>
        <v>0</v>
      </c>
      <c r="L191" s="82"/>
      <c r="M191" s="94">
        <f t="shared" si="79"/>
        <v>0</v>
      </c>
      <c r="N191" s="94">
        <f t="shared" si="68"/>
        <v>0</v>
      </c>
      <c r="S191" s="24">
        <f t="shared" si="80"/>
        <v>0</v>
      </c>
      <c r="T191" s="24">
        <f t="shared" si="81"/>
        <v>0</v>
      </c>
      <c r="U191" s="24">
        <f t="shared" si="82"/>
        <v>0</v>
      </c>
      <c r="V191" s="24">
        <f t="shared" si="83"/>
        <v>0</v>
      </c>
      <c r="X191" s="153">
        <f t="shared" si="70"/>
        <v>0</v>
      </c>
      <c r="Y191" s="153">
        <f t="shared" si="71"/>
        <v>0</v>
      </c>
      <c r="Z191" s="24">
        <f t="shared" si="72"/>
        <v>0</v>
      </c>
    </row>
    <row r="192" spans="1:26" x14ac:dyDescent="0.25">
      <c r="A192" s="96" t="str">
        <f t="shared" si="74"/>
        <v>Employee 44</v>
      </c>
      <c r="B192" s="95"/>
      <c r="C192" s="95"/>
      <c r="D192" s="91">
        <f t="shared" si="75"/>
        <v>0</v>
      </c>
      <c r="E192" s="92" t="str">
        <f t="shared" si="76"/>
        <v>Yes</v>
      </c>
      <c r="F192" s="81"/>
      <c r="G192" s="81"/>
      <c r="H192" s="81"/>
      <c r="I192" s="93">
        <f t="shared" si="77"/>
        <v>0</v>
      </c>
      <c r="J192" s="94">
        <f t="shared" si="78"/>
        <v>0</v>
      </c>
      <c r="K192" s="150">
        <f t="shared" si="73"/>
        <v>0</v>
      </c>
      <c r="L192" s="82"/>
      <c r="M192" s="94">
        <f t="shared" si="79"/>
        <v>0</v>
      </c>
      <c r="N192" s="94">
        <f t="shared" si="68"/>
        <v>0</v>
      </c>
      <c r="S192" s="24">
        <f t="shared" si="80"/>
        <v>0</v>
      </c>
      <c r="T192" s="24">
        <f t="shared" si="81"/>
        <v>0</v>
      </c>
      <c r="U192" s="24">
        <f t="shared" si="82"/>
        <v>0</v>
      </c>
      <c r="V192" s="24">
        <f t="shared" si="83"/>
        <v>0</v>
      </c>
      <c r="X192" s="153">
        <f t="shared" si="70"/>
        <v>0</v>
      </c>
      <c r="Y192" s="153">
        <f t="shared" si="71"/>
        <v>0</v>
      </c>
      <c r="Z192" s="24">
        <f t="shared" si="72"/>
        <v>0</v>
      </c>
    </row>
    <row r="193" spans="1:26" x14ac:dyDescent="0.25">
      <c r="A193" s="96" t="str">
        <f t="shared" si="74"/>
        <v>Employee 45</v>
      </c>
      <c r="B193" s="95"/>
      <c r="C193" s="95"/>
      <c r="D193" s="91">
        <f t="shared" si="75"/>
        <v>0</v>
      </c>
      <c r="E193" s="92" t="str">
        <f t="shared" si="76"/>
        <v>Yes</v>
      </c>
      <c r="F193" s="81"/>
      <c r="G193" s="81"/>
      <c r="H193" s="81"/>
      <c r="I193" s="93">
        <f t="shared" si="77"/>
        <v>0</v>
      </c>
      <c r="J193" s="94">
        <f t="shared" si="78"/>
        <v>0</v>
      </c>
      <c r="K193" s="150">
        <f t="shared" si="73"/>
        <v>0</v>
      </c>
      <c r="L193" s="82"/>
      <c r="M193" s="94">
        <f t="shared" si="79"/>
        <v>0</v>
      </c>
      <c r="N193" s="94">
        <f t="shared" si="68"/>
        <v>0</v>
      </c>
      <c r="S193" s="24">
        <f t="shared" si="80"/>
        <v>0</v>
      </c>
      <c r="T193" s="24">
        <f t="shared" si="81"/>
        <v>0</v>
      </c>
      <c r="U193" s="24">
        <f t="shared" si="82"/>
        <v>0</v>
      </c>
      <c r="V193" s="24">
        <f t="shared" si="83"/>
        <v>0</v>
      </c>
      <c r="X193" s="153">
        <f t="shared" si="70"/>
        <v>0</v>
      </c>
      <c r="Y193" s="153">
        <f t="shared" si="71"/>
        <v>0</v>
      </c>
      <c r="Z193" s="24">
        <f t="shared" si="72"/>
        <v>0</v>
      </c>
    </row>
    <row r="194" spans="1:26" x14ac:dyDescent="0.25">
      <c r="A194" s="96" t="str">
        <f t="shared" si="74"/>
        <v>Employee 46</v>
      </c>
      <c r="B194" s="95"/>
      <c r="C194" s="95"/>
      <c r="D194" s="91">
        <f t="shared" si="75"/>
        <v>0</v>
      </c>
      <c r="E194" s="92" t="str">
        <f t="shared" si="76"/>
        <v>Yes</v>
      </c>
      <c r="F194" s="81"/>
      <c r="G194" s="81"/>
      <c r="H194" s="81"/>
      <c r="I194" s="93">
        <f t="shared" si="77"/>
        <v>0</v>
      </c>
      <c r="J194" s="94">
        <f t="shared" si="78"/>
        <v>0</v>
      </c>
      <c r="K194" s="150">
        <f t="shared" si="73"/>
        <v>0</v>
      </c>
      <c r="L194" s="82"/>
      <c r="M194" s="94">
        <f t="shared" si="79"/>
        <v>0</v>
      </c>
      <c r="N194" s="94">
        <f t="shared" si="68"/>
        <v>0</v>
      </c>
      <c r="S194" s="24">
        <f t="shared" si="80"/>
        <v>0</v>
      </c>
      <c r="T194" s="24">
        <f t="shared" si="81"/>
        <v>0</v>
      </c>
      <c r="U194" s="24">
        <f t="shared" si="82"/>
        <v>0</v>
      </c>
      <c r="V194" s="24">
        <f t="shared" si="83"/>
        <v>0</v>
      </c>
      <c r="X194" s="153">
        <f t="shared" si="70"/>
        <v>0</v>
      </c>
      <c r="Y194" s="153">
        <f t="shared" si="71"/>
        <v>0</v>
      </c>
      <c r="Z194" s="24">
        <f t="shared" si="72"/>
        <v>0</v>
      </c>
    </row>
    <row r="195" spans="1:26" x14ac:dyDescent="0.25">
      <c r="A195" s="96" t="str">
        <f t="shared" si="74"/>
        <v>Employee 47</v>
      </c>
      <c r="B195" s="95"/>
      <c r="C195" s="95"/>
      <c r="D195" s="91">
        <f t="shared" si="75"/>
        <v>0</v>
      </c>
      <c r="E195" s="92" t="str">
        <f t="shared" si="76"/>
        <v>Yes</v>
      </c>
      <c r="F195" s="81"/>
      <c r="G195" s="81"/>
      <c r="H195" s="81"/>
      <c r="I195" s="93">
        <f t="shared" si="77"/>
        <v>0</v>
      </c>
      <c r="J195" s="94">
        <f t="shared" si="78"/>
        <v>0</v>
      </c>
      <c r="K195" s="150">
        <f t="shared" si="73"/>
        <v>0</v>
      </c>
      <c r="L195" s="82"/>
      <c r="M195" s="94">
        <f t="shared" si="79"/>
        <v>0</v>
      </c>
      <c r="N195" s="94">
        <f t="shared" si="68"/>
        <v>0</v>
      </c>
      <c r="S195" s="24">
        <f t="shared" si="80"/>
        <v>0</v>
      </c>
      <c r="T195" s="24">
        <f t="shared" si="81"/>
        <v>0</v>
      </c>
      <c r="U195" s="24">
        <f t="shared" si="82"/>
        <v>0</v>
      </c>
      <c r="V195" s="24">
        <f t="shared" si="83"/>
        <v>0</v>
      </c>
      <c r="X195" s="153">
        <f t="shared" si="70"/>
        <v>0</v>
      </c>
      <c r="Y195" s="153">
        <f t="shared" si="71"/>
        <v>0</v>
      </c>
      <c r="Z195" s="24">
        <f t="shared" si="72"/>
        <v>0</v>
      </c>
    </row>
    <row r="196" spans="1:26" x14ac:dyDescent="0.25">
      <c r="A196" s="96" t="str">
        <f t="shared" si="74"/>
        <v>Employee 48</v>
      </c>
      <c r="B196" s="95"/>
      <c r="C196" s="95"/>
      <c r="D196" s="91">
        <f t="shared" si="75"/>
        <v>0</v>
      </c>
      <c r="E196" s="92" t="str">
        <f t="shared" si="76"/>
        <v>Yes</v>
      </c>
      <c r="F196" s="81"/>
      <c r="G196" s="81"/>
      <c r="H196" s="81"/>
      <c r="I196" s="93">
        <f t="shared" si="77"/>
        <v>0</v>
      </c>
      <c r="J196" s="94">
        <f t="shared" si="78"/>
        <v>0</v>
      </c>
      <c r="K196" s="150">
        <f t="shared" si="73"/>
        <v>0</v>
      </c>
      <c r="L196" s="82"/>
      <c r="M196" s="94">
        <f t="shared" si="79"/>
        <v>0</v>
      </c>
      <c r="N196" s="94">
        <f t="shared" si="68"/>
        <v>0</v>
      </c>
      <c r="S196" s="24">
        <f t="shared" si="80"/>
        <v>0</v>
      </c>
      <c r="T196" s="24">
        <f t="shared" si="81"/>
        <v>0</v>
      </c>
      <c r="U196" s="24">
        <f t="shared" si="82"/>
        <v>0</v>
      </c>
      <c r="V196" s="24">
        <f t="shared" si="83"/>
        <v>0</v>
      </c>
      <c r="X196" s="153">
        <f t="shared" si="70"/>
        <v>0</v>
      </c>
      <c r="Y196" s="153">
        <f t="shared" si="71"/>
        <v>0</v>
      </c>
      <c r="Z196" s="24">
        <f t="shared" si="72"/>
        <v>0</v>
      </c>
    </row>
    <row r="197" spans="1:26" x14ac:dyDescent="0.25">
      <c r="A197" s="96" t="str">
        <f t="shared" si="74"/>
        <v>Employee 49</v>
      </c>
      <c r="B197" s="95"/>
      <c r="C197" s="95"/>
      <c r="D197" s="91">
        <f t="shared" si="75"/>
        <v>0</v>
      </c>
      <c r="E197" s="92" t="str">
        <f t="shared" si="76"/>
        <v>Yes</v>
      </c>
      <c r="F197" s="81"/>
      <c r="G197" s="81"/>
      <c r="H197" s="81"/>
      <c r="I197" s="93">
        <f t="shared" si="77"/>
        <v>0</v>
      </c>
      <c r="J197" s="94">
        <f t="shared" si="78"/>
        <v>0</v>
      </c>
      <c r="K197" s="150">
        <f t="shared" si="73"/>
        <v>0</v>
      </c>
      <c r="L197" s="82"/>
      <c r="M197" s="94">
        <f t="shared" si="79"/>
        <v>0</v>
      </c>
      <c r="N197" s="94">
        <f t="shared" si="68"/>
        <v>0</v>
      </c>
      <c r="S197" s="24">
        <f t="shared" si="80"/>
        <v>0</v>
      </c>
      <c r="T197" s="24">
        <f t="shared" si="81"/>
        <v>0</v>
      </c>
      <c r="U197" s="24">
        <f t="shared" si="82"/>
        <v>0</v>
      </c>
      <c r="V197" s="24">
        <f t="shared" si="83"/>
        <v>0</v>
      </c>
      <c r="X197" s="153">
        <f t="shared" si="70"/>
        <v>0</v>
      </c>
      <c r="Y197" s="153">
        <f t="shared" si="71"/>
        <v>0</v>
      </c>
      <c r="Z197" s="24">
        <f t="shared" si="72"/>
        <v>0</v>
      </c>
    </row>
    <row r="198" spans="1:26" x14ac:dyDescent="0.25">
      <c r="A198" s="96" t="str">
        <f t="shared" si="74"/>
        <v>Employee 50</v>
      </c>
      <c r="B198" s="95"/>
      <c r="C198" s="95"/>
      <c r="D198" s="91">
        <f t="shared" si="75"/>
        <v>0</v>
      </c>
      <c r="E198" s="92" t="str">
        <f t="shared" si="76"/>
        <v>Yes</v>
      </c>
      <c r="F198" s="81"/>
      <c r="G198" s="81"/>
      <c r="H198" s="81"/>
      <c r="I198" s="93">
        <f t="shared" si="77"/>
        <v>0</v>
      </c>
      <c r="J198" s="94">
        <f t="shared" si="78"/>
        <v>0</v>
      </c>
      <c r="K198" s="150">
        <f t="shared" si="73"/>
        <v>0</v>
      </c>
      <c r="L198" s="82"/>
      <c r="M198" s="94">
        <f t="shared" si="79"/>
        <v>0</v>
      </c>
      <c r="N198" s="94">
        <f t="shared" si="68"/>
        <v>0</v>
      </c>
      <c r="S198" s="24">
        <f t="shared" si="80"/>
        <v>0</v>
      </c>
      <c r="T198" s="24">
        <f t="shared" si="81"/>
        <v>0</v>
      </c>
      <c r="U198" s="24">
        <f t="shared" si="82"/>
        <v>0</v>
      </c>
      <c r="V198" s="24">
        <f t="shared" si="83"/>
        <v>0</v>
      </c>
      <c r="X198" s="153">
        <f t="shared" si="70"/>
        <v>0</v>
      </c>
      <c r="Y198" s="153">
        <f t="shared" si="71"/>
        <v>0</v>
      </c>
      <c r="Z198" s="24">
        <f t="shared" si="72"/>
        <v>0</v>
      </c>
    </row>
    <row r="199" spans="1:26" x14ac:dyDescent="0.25">
      <c r="A199" s="96" t="str">
        <f t="shared" si="74"/>
        <v>Employee 51</v>
      </c>
      <c r="B199" s="95"/>
      <c r="C199" s="95"/>
      <c r="D199" s="91">
        <f t="shared" si="75"/>
        <v>0</v>
      </c>
      <c r="E199" s="92" t="str">
        <f t="shared" si="76"/>
        <v>Yes</v>
      </c>
      <c r="F199" s="81"/>
      <c r="G199" s="81"/>
      <c r="H199" s="81"/>
      <c r="I199" s="93">
        <f t="shared" si="77"/>
        <v>0</v>
      </c>
      <c r="J199" s="94">
        <f t="shared" si="78"/>
        <v>0</v>
      </c>
      <c r="K199" s="150">
        <f t="shared" si="73"/>
        <v>0</v>
      </c>
      <c r="L199" s="82"/>
      <c r="M199" s="94">
        <f t="shared" si="79"/>
        <v>0</v>
      </c>
      <c r="N199" s="94">
        <f t="shared" si="68"/>
        <v>0</v>
      </c>
      <c r="S199" s="24">
        <f t="shared" si="80"/>
        <v>0</v>
      </c>
      <c r="T199" s="24">
        <f t="shared" si="81"/>
        <v>0</v>
      </c>
      <c r="U199" s="24">
        <f t="shared" si="82"/>
        <v>0</v>
      </c>
      <c r="V199" s="24">
        <f t="shared" si="83"/>
        <v>0</v>
      </c>
      <c r="X199" s="153">
        <f t="shared" si="70"/>
        <v>0</v>
      </c>
      <c r="Y199" s="153">
        <f t="shared" si="71"/>
        <v>0</v>
      </c>
      <c r="Z199" s="24">
        <f t="shared" si="72"/>
        <v>0</v>
      </c>
    </row>
    <row r="200" spans="1:26" x14ac:dyDescent="0.25">
      <c r="A200" s="96" t="str">
        <f t="shared" si="74"/>
        <v>Employee 52</v>
      </c>
      <c r="B200" s="95"/>
      <c r="C200" s="95"/>
      <c r="D200" s="91">
        <f t="shared" si="75"/>
        <v>0</v>
      </c>
      <c r="E200" s="92" t="str">
        <f t="shared" si="76"/>
        <v>Yes</v>
      </c>
      <c r="F200" s="81"/>
      <c r="G200" s="81"/>
      <c r="H200" s="81"/>
      <c r="I200" s="93">
        <f t="shared" si="77"/>
        <v>0</v>
      </c>
      <c r="J200" s="94">
        <f t="shared" si="78"/>
        <v>0</v>
      </c>
      <c r="K200" s="150">
        <f t="shared" si="73"/>
        <v>0</v>
      </c>
      <c r="L200" s="82"/>
      <c r="M200" s="94">
        <f t="shared" si="79"/>
        <v>0</v>
      </c>
      <c r="N200" s="94">
        <f t="shared" si="68"/>
        <v>0</v>
      </c>
      <c r="S200" s="24">
        <f t="shared" si="80"/>
        <v>0</v>
      </c>
      <c r="T200" s="24">
        <f t="shared" si="81"/>
        <v>0</v>
      </c>
      <c r="U200" s="24">
        <f t="shared" si="82"/>
        <v>0</v>
      </c>
      <c r="V200" s="24">
        <f t="shared" si="83"/>
        <v>0</v>
      </c>
      <c r="X200" s="153">
        <f t="shared" si="70"/>
        <v>0</v>
      </c>
      <c r="Y200" s="153">
        <f t="shared" si="71"/>
        <v>0</v>
      </c>
      <c r="Z200" s="24">
        <f t="shared" si="72"/>
        <v>0</v>
      </c>
    </row>
    <row r="201" spans="1:26" x14ac:dyDescent="0.25">
      <c r="A201" s="96" t="str">
        <f t="shared" si="74"/>
        <v>Employee 53</v>
      </c>
      <c r="B201" s="95"/>
      <c r="C201" s="95"/>
      <c r="D201" s="91">
        <f t="shared" si="75"/>
        <v>0</v>
      </c>
      <c r="E201" s="92" t="str">
        <f t="shared" si="76"/>
        <v>Yes</v>
      </c>
      <c r="F201" s="81"/>
      <c r="G201" s="81"/>
      <c r="H201" s="81"/>
      <c r="I201" s="93">
        <f t="shared" si="77"/>
        <v>0</v>
      </c>
      <c r="J201" s="94">
        <f t="shared" si="78"/>
        <v>0</v>
      </c>
      <c r="K201" s="150">
        <f t="shared" si="73"/>
        <v>0</v>
      </c>
      <c r="L201" s="82"/>
      <c r="M201" s="94">
        <f t="shared" si="79"/>
        <v>0</v>
      </c>
      <c r="N201" s="94">
        <f t="shared" si="68"/>
        <v>0</v>
      </c>
      <c r="S201" s="24">
        <f t="shared" si="80"/>
        <v>0</v>
      </c>
      <c r="T201" s="24">
        <f t="shared" si="81"/>
        <v>0</v>
      </c>
      <c r="U201" s="24">
        <f t="shared" si="82"/>
        <v>0</v>
      </c>
      <c r="V201" s="24">
        <f t="shared" si="83"/>
        <v>0</v>
      </c>
      <c r="X201" s="153">
        <f t="shared" si="70"/>
        <v>0</v>
      </c>
      <c r="Y201" s="153">
        <f t="shared" si="71"/>
        <v>0</v>
      </c>
      <c r="Z201" s="24">
        <f t="shared" si="72"/>
        <v>0</v>
      </c>
    </row>
    <row r="202" spans="1:26" x14ac:dyDescent="0.25">
      <c r="A202" s="96" t="str">
        <f t="shared" si="74"/>
        <v>Employee 54</v>
      </c>
      <c r="B202" s="95"/>
      <c r="C202" s="95"/>
      <c r="D202" s="91">
        <f t="shared" si="75"/>
        <v>0</v>
      </c>
      <c r="E202" s="92" t="str">
        <f t="shared" si="76"/>
        <v>Yes</v>
      </c>
      <c r="F202" s="81"/>
      <c r="G202" s="81"/>
      <c r="H202" s="81"/>
      <c r="I202" s="93">
        <f t="shared" si="77"/>
        <v>0</v>
      </c>
      <c r="J202" s="94">
        <f t="shared" si="78"/>
        <v>0</v>
      </c>
      <c r="K202" s="150">
        <f t="shared" si="73"/>
        <v>0</v>
      </c>
      <c r="L202" s="82"/>
      <c r="M202" s="94">
        <f t="shared" si="79"/>
        <v>0</v>
      </c>
      <c r="N202" s="94">
        <f t="shared" si="68"/>
        <v>0</v>
      </c>
      <c r="S202" s="24">
        <f t="shared" si="80"/>
        <v>0</v>
      </c>
      <c r="T202" s="24">
        <f t="shared" si="81"/>
        <v>0</v>
      </c>
      <c r="U202" s="24">
        <f t="shared" si="82"/>
        <v>0</v>
      </c>
      <c r="V202" s="24">
        <f t="shared" si="83"/>
        <v>0</v>
      </c>
      <c r="X202" s="153">
        <f t="shared" si="70"/>
        <v>0</v>
      </c>
      <c r="Y202" s="153">
        <f t="shared" si="71"/>
        <v>0</v>
      </c>
      <c r="Z202" s="24">
        <f t="shared" si="72"/>
        <v>0</v>
      </c>
    </row>
    <row r="203" spans="1:26" x14ac:dyDescent="0.25">
      <c r="A203" s="96" t="str">
        <f t="shared" si="74"/>
        <v>Employee 55</v>
      </c>
      <c r="B203" s="95"/>
      <c r="C203" s="95"/>
      <c r="D203" s="91">
        <f t="shared" si="75"/>
        <v>0</v>
      </c>
      <c r="E203" s="92" t="str">
        <f t="shared" si="76"/>
        <v>Yes</v>
      </c>
      <c r="F203" s="81"/>
      <c r="G203" s="81"/>
      <c r="H203" s="81"/>
      <c r="I203" s="93">
        <f t="shared" si="77"/>
        <v>0</v>
      </c>
      <c r="J203" s="94">
        <f t="shared" si="78"/>
        <v>0</v>
      </c>
      <c r="K203" s="150">
        <f t="shared" si="73"/>
        <v>0</v>
      </c>
      <c r="L203" s="82"/>
      <c r="M203" s="94">
        <f t="shared" si="79"/>
        <v>0</v>
      </c>
      <c r="N203" s="94">
        <f t="shared" si="68"/>
        <v>0</v>
      </c>
      <c r="S203" s="24">
        <f t="shared" si="80"/>
        <v>0</v>
      </c>
      <c r="T203" s="24">
        <f t="shared" si="81"/>
        <v>0</v>
      </c>
      <c r="U203" s="24">
        <f t="shared" si="82"/>
        <v>0</v>
      </c>
      <c r="V203" s="24">
        <f t="shared" si="83"/>
        <v>0</v>
      </c>
      <c r="X203" s="153">
        <f t="shared" si="70"/>
        <v>0</v>
      </c>
      <c r="Y203" s="153">
        <f t="shared" si="71"/>
        <v>0</v>
      </c>
      <c r="Z203" s="24">
        <f t="shared" si="72"/>
        <v>0</v>
      </c>
    </row>
    <row r="204" spans="1:26" x14ac:dyDescent="0.25">
      <c r="A204" s="96" t="str">
        <f t="shared" si="74"/>
        <v>Employee 56</v>
      </c>
      <c r="B204" s="95"/>
      <c r="C204" s="95"/>
      <c r="D204" s="91">
        <f t="shared" si="75"/>
        <v>0</v>
      </c>
      <c r="E204" s="92" t="str">
        <f t="shared" si="76"/>
        <v>Yes</v>
      </c>
      <c r="F204" s="81"/>
      <c r="G204" s="81"/>
      <c r="H204" s="81"/>
      <c r="I204" s="93">
        <f t="shared" si="77"/>
        <v>0</v>
      </c>
      <c r="J204" s="94">
        <f t="shared" si="78"/>
        <v>0</v>
      </c>
      <c r="K204" s="150">
        <f t="shared" si="73"/>
        <v>0</v>
      </c>
      <c r="L204" s="82"/>
      <c r="M204" s="94">
        <f t="shared" si="79"/>
        <v>0</v>
      </c>
      <c r="N204" s="94">
        <f t="shared" si="68"/>
        <v>0</v>
      </c>
      <c r="S204" s="24">
        <f t="shared" si="80"/>
        <v>0</v>
      </c>
      <c r="T204" s="24">
        <f t="shared" si="81"/>
        <v>0</v>
      </c>
      <c r="U204" s="24">
        <f t="shared" si="82"/>
        <v>0</v>
      </c>
      <c r="V204" s="24">
        <f t="shared" si="83"/>
        <v>0</v>
      </c>
      <c r="X204" s="153">
        <f t="shared" si="70"/>
        <v>0</v>
      </c>
      <c r="Y204" s="153">
        <f t="shared" si="71"/>
        <v>0</v>
      </c>
      <c r="Z204" s="24">
        <f t="shared" si="72"/>
        <v>0</v>
      </c>
    </row>
    <row r="205" spans="1:26" x14ac:dyDescent="0.25">
      <c r="A205" s="96" t="str">
        <f t="shared" si="74"/>
        <v>Employee 57</v>
      </c>
      <c r="B205" s="95"/>
      <c r="C205" s="95"/>
      <c r="D205" s="91">
        <f t="shared" si="75"/>
        <v>0</v>
      </c>
      <c r="E205" s="92" t="str">
        <f t="shared" si="76"/>
        <v>Yes</v>
      </c>
      <c r="F205" s="81"/>
      <c r="G205" s="81"/>
      <c r="H205" s="81"/>
      <c r="I205" s="93">
        <f t="shared" si="77"/>
        <v>0</v>
      </c>
      <c r="J205" s="94">
        <f t="shared" si="78"/>
        <v>0</v>
      </c>
      <c r="K205" s="150">
        <f t="shared" si="73"/>
        <v>0</v>
      </c>
      <c r="L205" s="82"/>
      <c r="M205" s="94">
        <f t="shared" si="79"/>
        <v>0</v>
      </c>
      <c r="N205" s="94">
        <f t="shared" si="68"/>
        <v>0</v>
      </c>
      <c r="S205" s="24">
        <f t="shared" si="80"/>
        <v>0</v>
      </c>
      <c r="T205" s="24">
        <f t="shared" si="81"/>
        <v>0</v>
      </c>
      <c r="U205" s="24">
        <f t="shared" si="82"/>
        <v>0</v>
      </c>
      <c r="V205" s="24">
        <f t="shared" si="83"/>
        <v>0</v>
      </c>
      <c r="X205" s="153">
        <f t="shared" si="70"/>
        <v>0</v>
      </c>
      <c r="Y205" s="153">
        <f t="shared" si="71"/>
        <v>0</v>
      </c>
      <c r="Z205" s="24">
        <f t="shared" si="72"/>
        <v>0</v>
      </c>
    </row>
    <row r="206" spans="1:26" x14ac:dyDescent="0.25">
      <c r="A206" s="96" t="str">
        <f t="shared" si="74"/>
        <v>Employee 58</v>
      </c>
      <c r="B206" s="95"/>
      <c r="C206" s="95"/>
      <c r="D206" s="91">
        <f t="shared" si="75"/>
        <v>0</v>
      </c>
      <c r="E206" s="92" t="str">
        <f t="shared" si="76"/>
        <v>Yes</v>
      </c>
      <c r="F206" s="81"/>
      <c r="G206" s="81"/>
      <c r="H206" s="81"/>
      <c r="I206" s="93">
        <f t="shared" si="77"/>
        <v>0</v>
      </c>
      <c r="J206" s="94">
        <f t="shared" si="78"/>
        <v>0</v>
      </c>
      <c r="K206" s="150">
        <f t="shared" si="73"/>
        <v>0</v>
      </c>
      <c r="L206" s="82"/>
      <c r="M206" s="94">
        <f t="shared" si="79"/>
        <v>0</v>
      </c>
      <c r="N206" s="94">
        <f t="shared" si="68"/>
        <v>0</v>
      </c>
      <c r="S206" s="24">
        <f t="shared" si="80"/>
        <v>0</v>
      </c>
      <c r="T206" s="24">
        <f t="shared" si="81"/>
        <v>0</v>
      </c>
      <c r="U206" s="24">
        <f t="shared" si="82"/>
        <v>0</v>
      </c>
      <c r="V206" s="24">
        <f t="shared" si="83"/>
        <v>0</v>
      </c>
      <c r="X206" s="153">
        <f t="shared" si="70"/>
        <v>0</v>
      </c>
      <c r="Y206" s="153">
        <f t="shared" si="71"/>
        <v>0</v>
      </c>
      <c r="Z206" s="24">
        <f t="shared" si="72"/>
        <v>0</v>
      </c>
    </row>
    <row r="207" spans="1:26" x14ac:dyDescent="0.25">
      <c r="A207" s="96" t="str">
        <f t="shared" si="74"/>
        <v>Employee 59</v>
      </c>
      <c r="B207" s="95"/>
      <c r="C207" s="95"/>
      <c r="D207" s="91">
        <f t="shared" si="75"/>
        <v>0</v>
      </c>
      <c r="E207" s="92" t="str">
        <f t="shared" si="76"/>
        <v>Yes</v>
      </c>
      <c r="F207" s="81"/>
      <c r="G207" s="81"/>
      <c r="H207" s="81"/>
      <c r="I207" s="93">
        <f t="shared" si="77"/>
        <v>0</v>
      </c>
      <c r="J207" s="94">
        <f t="shared" si="78"/>
        <v>0</v>
      </c>
      <c r="K207" s="150">
        <f t="shared" si="73"/>
        <v>0</v>
      </c>
      <c r="L207" s="82"/>
      <c r="M207" s="94">
        <f t="shared" si="79"/>
        <v>0</v>
      </c>
      <c r="N207" s="94">
        <f t="shared" si="68"/>
        <v>0</v>
      </c>
      <c r="S207" s="24">
        <f t="shared" si="80"/>
        <v>0</v>
      </c>
      <c r="T207" s="24">
        <f t="shared" si="81"/>
        <v>0</v>
      </c>
      <c r="U207" s="24">
        <f t="shared" si="82"/>
        <v>0</v>
      </c>
      <c r="V207" s="24">
        <f t="shared" si="83"/>
        <v>0</v>
      </c>
      <c r="X207" s="153">
        <f t="shared" si="70"/>
        <v>0</v>
      </c>
      <c r="Y207" s="153">
        <f t="shared" si="71"/>
        <v>0</v>
      </c>
      <c r="Z207" s="24">
        <f t="shared" si="72"/>
        <v>0</v>
      </c>
    </row>
    <row r="208" spans="1:26" x14ac:dyDescent="0.25">
      <c r="A208" s="96" t="str">
        <f t="shared" si="74"/>
        <v>Employee 60</v>
      </c>
      <c r="B208" s="95"/>
      <c r="C208" s="95"/>
      <c r="D208" s="91">
        <f t="shared" si="75"/>
        <v>0</v>
      </c>
      <c r="E208" s="92" t="str">
        <f t="shared" si="76"/>
        <v>Yes</v>
      </c>
      <c r="F208" s="81"/>
      <c r="G208" s="81"/>
      <c r="H208" s="81"/>
      <c r="I208" s="93">
        <f t="shared" si="77"/>
        <v>0</v>
      </c>
      <c r="J208" s="94">
        <f t="shared" si="78"/>
        <v>0</v>
      </c>
      <c r="K208" s="150">
        <f t="shared" si="73"/>
        <v>0</v>
      </c>
      <c r="L208" s="82"/>
      <c r="M208" s="94">
        <f t="shared" si="79"/>
        <v>0</v>
      </c>
      <c r="N208" s="94">
        <f t="shared" si="68"/>
        <v>0</v>
      </c>
      <c r="S208" s="24">
        <f t="shared" si="80"/>
        <v>0</v>
      </c>
      <c r="T208" s="24">
        <f t="shared" si="81"/>
        <v>0</v>
      </c>
      <c r="U208" s="24">
        <f t="shared" si="82"/>
        <v>0</v>
      </c>
      <c r="V208" s="24">
        <f t="shared" si="83"/>
        <v>0</v>
      </c>
      <c r="X208" s="153">
        <f t="shared" si="70"/>
        <v>0</v>
      </c>
      <c r="Y208" s="153">
        <f t="shared" si="71"/>
        <v>0</v>
      </c>
      <c r="Z208" s="24">
        <f t="shared" si="72"/>
        <v>0</v>
      </c>
    </row>
    <row r="209" spans="1:26" x14ac:dyDescent="0.25">
      <c r="A209" s="96" t="str">
        <f t="shared" si="74"/>
        <v>Employee 61</v>
      </c>
      <c r="B209" s="95"/>
      <c r="C209" s="95"/>
      <c r="D209" s="91">
        <f t="shared" si="75"/>
        <v>0</v>
      </c>
      <c r="E209" s="92" t="str">
        <f t="shared" si="76"/>
        <v>Yes</v>
      </c>
      <c r="F209" s="81"/>
      <c r="G209" s="81"/>
      <c r="H209" s="81"/>
      <c r="I209" s="93">
        <f t="shared" si="77"/>
        <v>0</v>
      </c>
      <c r="J209" s="94">
        <f t="shared" si="78"/>
        <v>0</v>
      </c>
      <c r="K209" s="150">
        <f t="shared" si="73"/>
        <v>0</v>
      </c>
      <c r="L209" s="82"/>
      <c r="M209" s="94">
        <f t="shared" si="79"/>
        <v>0</v>
      </c>
      <c r="N209" s="94">
        <f t="shared" si="68"/>
        <v>0</v>
      </c>
      <c r="S209" s="24">
        <f t="shared" si="80"/>
        <v>0</v>
      </c>
      <c r="T209" s="24">
        <f t="shared" si="81"/>
        <v>0</v>
      </c>
      <c r="U209" s="24">
        <f t="shared" si="82"/>
        <v>0</v>
      </c>
      <c r="V209" s="24">
        <f t="shared" si="83"/>
        <v>0</v>
      </c>
      <c r="X209" s="153">
        <f t="shared" si="70"/>
        <v>0</v>
      </c>
      <c r="Y209" s="153">
        <f t="shared" si="71"/>
        <v>0</v>
      </c>
      <c r="Z209" s="24">
        <f t="shared" si="72"/>
        <v>0</v>
      </c>
    </row>
    <row r="210" spans="1:26" x14ac:dyDescent="0.25">
      <c r="A210" s="96" t="str">
        <f t="shared" si="74"/>
        <v>Employee 62</v>
      </c>
      <c r="B210" s="95"/>
      <c r="C210" s="95"/>
      <c r="D210" s="91">
        <f t="shared" si="75"/>
        <v>0</v>
      </c>
      <c r="E210" s="92" t="str">
        <f t="shared" si="76"/>
        <v>Yes</v>
      </c>
      <c r="F210" s="81"/>
      <c r="G210" s="81"/>
      <c r="H210" s="81"/>
      <c r="I210" s="93">
        <f t="shared" si="77"/>
        <v>0</v>
      </c>
      <c r="J210" s="94">
        <f t="shared" si="78"/>
        <v>0</v>
      </c>
      <c r="K210" s="150">
        <f t="shared" si="73"/>
        <v>0</v>
      </c>
      <c r="L210" s="82"/>
      <c r="M210" s="94">
        <f t="shared" si="79"/>
        <v>0</v>
      </c>
      <c r="N210" s="94">
        <f t="shared" si="68"/>
        <v>0</v>
      </c>
      <c r="S210" s="24">
        <f t="shared" si="80"/>
        <v>0</v>
      </c>
      <c r="T210" s="24">
        <f t="shared" si="81"/>
        <v>0</v>
      </c>
      <c r="U210" s="24">
        <f t="shared" si="82"/>
        <v>0</v>
      </c>
      <c r="V210" s="24">
        <f t="shared" si="83"/>
        <v>0</v>
      </c>
      <c r="X210" s="153">
        <f t="shared" si="70"/>
        <v>0</v>
      </c>
      <c r="Y210" s="153">
        <f t="shared" si="71"/>
        <v>0</v>
      </c>
      <c r="Z210" s="24">
        <f t="shared" si="72"/>
        <v>0</v>
      </c>
    </row>
    <row r="211" spans="1:26" x14ac:dyDescent="0.25">
      <c r="A211" s="96" t="str">
        <f t="shared" si="74"/>
        <v>Employee 63</v>
      </c>
      <c r="B211" s="95"/>
      <c r="C211" s="95"/>
      <c r="D211" s="91">
        <f t="shared" si="75"/>
        <v>0</v>
      </c>
      <c r="E211" s="92" t="str">
        <f t="shared" si="76"/>
        <v>Yes</v>
      </c>
      <c r="F211" s="81"/>
      <c r="G211" s="81"/>
      <c r="H211" s="81"/>
      <c r="I211" s="93">
        <f t="shared" si="77"/>
        <v>0</v>
      </c>
      <c r="J211" s="94">
        <f t="shared" si="78"/>
        <v>0</v>
      </c>
      <c r="K211" s="150">
        <f t="shared" si="73"/>
        <v>0</v>
      </c>
      <c r="L211" s="82"/>
      <c r="M211" s="94">
        <f t="shared" si="79"/>
        <v>0</v>
      </c>
      <c r="N211" s="94">
        <f t="shared" si="68"/>
        <v>0</v>
      </c>
      <c r="S211" s="24">
        <f t="shared" si="80"/>
        <v>0</v>
      </c>
      <c r="T211" s="24">
        <f t="shared" si="81"/>
        <v>0</v>
      </c>
      <c r="U211" s="24">
        <f t="shared" si="82"/>
        <v>0</v>
      </c>
      <c r="V211" s="24">
        <f t="shared" si="83"/>
        <v>0</v>
      </c>
      <c r="X211" s="153">
        <f t="shared" si="70"/>
        <v>0</v>
      </c>
      <c r="Y211" s="153">
        <f t="shared" si="71"/>
        <v>0</v>
      </c>
      <c r="Z211" s="24">
        <f t="shared" si="72"/>
        <v>0</v>
      </c>
    </row>
    <row r="212" spans="1:26" x14ac:dyDescent="0.25">
      <c r="A212" s="96" t="str">
        <f t="shared" si="74"/>
        <v>Employee 64</v>
      </c>
      <c r="B212" s="95"/>
      <c r="C212" s="95"/>
      <c r="D212" s="91">
        <f t="shared" si="75"/>
        <v>0</v>
      </c>
      <c r="E212" s="92" t="str">
        <f t="shared" si="76"/>
        <v>Yes</v>
      </c>
      <c r="F212" s="81"/>
      <c r="G212" s="81"/>
      <c r="H212" s="81"/>
      <c r="I212" s="93">
        <f t="shared" si="77"/>
        <v>0</v>
      </c>
      <c r="J212" s="94">
        <f t="shared" si="78"/>
        <v>0</v>
      </c>
      <c r="K212" s="150">
        <f t="shared" si="73"/>
        <v>0</v>
      </c>
      <c r="L212" s="82"/>
      <c r="M212" s="94">
        <f t="shared" si="79"/>
        <v>0</v>
      </c>
      <c r="N212" s="94">
        <f t="shared" si="68"/>
        <v>0</v>
      </c>
      <c r="S212" s="24">
        <f t="shared" si="80"/>
        <v>0</v>
      </c>
      <c r="T212" s="24">
        <f t="shared" si="81"/>
        <v>0</v>
      </c>
      <c r="U212" s="24">
        <f t="shared" si="82"/>
        <v>0</v>
      </c>
      <c r="V212" s="24">
        <f t="shared" si="83"/>
        <v>0</v>
      </c>
      <c r="X212" s="153">
        <f t="shared" si="70"/>
        <v>0</v>
      </c>
      <c r="Y212" s="153">
        <f t="shared" si="71"/>
        <v>0</v>
      </c>
      <c r="Z212" s="24">
        <f t="shared" si="72"/>
        <v>0</v>
      </c>
    </row>
    <row r="213" spans="1:26" x14ac:dyDescent="0.25">
      <c r="A213" s="96" t="str">
        <f t="shared" si="74"/>
        <v>Employee 65</v>
      </c>
      <c r="B213" s="95"/>
      <c r="C213" s="95"/>
      <c r="D213" s="91">
        <f t="shared" si="75"/>
        <v>0</v>
      </c>
      <c r="E213" s="92" t="str">
        <f t="shared" si="76"/>
        <v>Yes</v>
      </c>
      <c r="F213" s="81"/>
      <c r="G213" s="81"/>
      <c r="H213" s="81"/>
      <c r="I213" s="93">
        <f t="shared" si="77"/>
        <v>0</v>
      </c>
      <c r="J213" s="94">
        <f t="shared" si="78"/>
        <v>0</v>
      </c>
      <c r="K213" s="150">
        <f t="shared" si="73"/>
        <v>0</v>
      </c>
      <c r="L213" s="82"/>
      <c r="M213" s="94">
        <f t="shared" si="79"/>
        <v>0</v>
      </c>
      <c r="N213" s="94">
        <f t="shared" si="68"/>
        <v>0</v>
      </c>
      <c r="S213" s="24">
        <f t="shared" si="80"/>
        <v>0</v>
      </c>
      <c r="T213" s="24">
        <f t="shared" si="81"/>
        <v>0</v>
      </c>
      <c r="U213" s="24">
        <f t="shared" si="82"/>
        <v>0</v>
      </c>
      <c r="V213" s="24">
        <f t="shared" si="83"/>
        <v>0</v>
      </c>
      <c r="X213" s="153">
        <f t="shared" si="70"/>
        <v>0</v>
      </c>
      <c r="Y213" s="153">
        <f t="shared" si="71"/>
        <v>0</v>
      </c>
      <c r="Z213" s="24">
        <f t="shared" si="72"/>
        <v>0</v>
      </c>
    </row>
    <row r="214" spans="1:26" x14ac:dyDescent="0.25">
      <c r="A214" s="96" t="str">
        <f t="shared" si="74"/>
        <v>Employee 66</v>
      </c>
      <c r="B214" s="95"/>
      <c r="C214" s="95"/>
      <c r="D214" s="91">
        <f t="shared" si="75"/>
        <v>0</v>
      </c>
      <c r="E214" s="92" t="str">
        <f t="shared" si="76"/>
        <v>Yes</v>
      </c>
      <c r="F214" s="81"/>
      <c r="G214" s="81"/>
      <c r="H214" s="81"/>
      <c r="I214" s="93">
        <f t="shared" si="77"/>
        <v>0</v>
      </c>
      <c r="J214" s="94">
        <f t="shared" si="78"/>
        <v>0</v>
      </c>
      <c r="K214" s="150">
        <f t="shared" si="73"/>
        <v>0</v>
      </c>
      <c r="L214" s="82"/>
      <c r="M214" s="94">
        <f t="shared" si="79"/>
        <v>0</v>
      </c>
      <c r="N214" s="94">
        <f t="shared" ref="N214:N248" si="84">IF((D214&gt;=0.75),0,(IF(L214&gt;0,0,IF(K214="YES",U214,V214))))</f>
        <v>0</v>
      </c>
      <c r="S214" s="24">
        <f t="shared" si="80"/>
        <v>0</v>
      </c>
      <c r="T214" s="24">
        <f t="shared" si="81"/>
        <v>0</v>
      </c>
      <c r="U214" s="24">
        <f t="shared" si="82"/>
        <v>0</v>
      </c>
      <c r="V214" s="24">
        <f t="shared" si="83"/>
        <v>0</v>
      </c>
      <c r="X214" s="153">
        <f t="shared" ref="X214:X248" si="85">IF(G214&gt;=(F214),0,(M214+N214))</f>
        <v>0</v>
      </c>
      <c r="Y214" s="153">
        <f t="shared" ref="Y214:Y248" si="86">IF(Z214&gt;=(F214),0,(M214+N214))</f>
        <v>0</v>
      </c>
      <c r="Z214" s="24">
        <f t="shared" ref="Z214:Z248" si="87">IF(ISBLANK(H214),(G214),H214)</f>
        <v>0</v>
      </c>
    </row>
    <row r="215" spans="1:26" x14ac:dyDescent="0.25">
      <c r="A215" s="96" t="str">
        <f t="shared" si="74"/>
        <v>Employee 67</v>
      </c>
      <c r="B215" s="95"/>
      <c r="C215" s="95"/>
      <c r="D215" s="91">
        <f t="shared" si="75"/>
        <v>0</v>
      </c>
      <c r="E215" s="92" t="str">
        <f t="shared" si="76"/>
        <v>Yes</v>
      </c>
      <c r="F215" s="81"/>
      <c r="G215" s="81"/>
      <c r="H215" s="81"/>
      <c r="I215" s="93">
        <f t="shared" si="77"/>
        <v>0</v>
      </c>
      <c r="J215" s="94">
        <f t="shared" si="78"/>
        <v>0</v>
      </c>
      <c r="K215" s="150">
        <f t="shared" ref="K215:K248" si="88">K214</f>
        <v>0</v>
      </c>
      <c r="L215" s="82"/>
      <c r="M215" s="94">
        <f t="shared" si="79"/>
        <v>0</v>
      </c>
      <c r="N215" s="94">
        <f t="shared" si="84"/>
        <v>0</v>
      </c>
      <c r="S215" s="24">
        <f t="shared" si="80"/>
        <v>0</v>
      </c>
      <c r="T215" s="24">
        <f t="shared" si="81"/>
        <v>0</v>
      </c>
      <c r="U215" s="24">
        <f t="shared" si="82"/>
        <v>0</v>
      </c>
      <c r="V215" s="24">
        <f t="shared" si="83"/>
        <v>0</v>
      </c>
      <c r="X215" s="153">
        <f t="shared" si="85"/>
        <v>0</v>
      </c>
      <c r="Y215" s="153">
        <f t="shared" si="86"/>
        <v>0</v>
      </c>
      <c r="Z215" s="24">
        <f t="shared" si="87"/>
        <v>0</v>
      </c>
    </row>
    <row r="216" spans="1:26" x14ac:dyDescent="0.25">
      <c r="A216" s="96" t="str">
        <f t="shared" si="74"/>
        <v>Employee 68</v>
      </c>
      <c r="B216" s="95"/>
      <c r="C216" s="95"/>
      <c r="D216" s="91">
        <f t="shared" si="75"/>
        <v>0</v>
      </c>
      <c r="E216" s="92" t="str">
        <f t="shared" si="76"/>
        <v>Yes</v>
      </c>
      <c r="F216" s="81"/>
      <c r="G216" s="81"/>
      <c r="H216" s="81"/>
      <c r="I216" s="93">
        <f t="shared" si="77"/>
        <v>0</v>
      </c>
      <c r="J216" s="94">
        <f t="shared" si="78"/>
        <v>0</v>
      </c>
      <c r="K216" s="150">
        <f t="shared" si="88"/>
        <v>0</v>
      </c>
      <c r="L216" s="82"/>
      <c r="M216" s="94">
        <f t="shared" si="79"/>
        <v>0</v>
      </c>
      <c r="N216" s="94">
        <f t="shared" si="84"/>
        <v>0</v>
      </c>
      <c r="S216" s="24">
        <f t="shared" si="80"/>
        <v>0</v>
      </c>
      <c r="T216" s="24">
        <f t="shared" si="81"/>
        <v>0</v>
      </c>
      <c r="U216" s="24">
        <f t="shared" si="82"/>
        <v>0</v>
      </c>
      <c r="V216" s="24">
        <f t="shared" si="83"/>
        <v>0</v>
      </c>
      <c r="X216" s="153">
        <f t="shared" si="85"/>
        <v>0</v>
      </c>
      <c r="Y216" s="153">
        <f t="shared" si="86"/>
        <v>0</v>
      </c>
      <c r="Z216" s="24">
        <f t="shared" si="87"/>
        <v>0</v>
      </c>
    </row>
    <row r="217" spans="1:26" x14ac:dyDescent="0.25">
      <c r="A217" s="96" t="str">
        <f t="shared" si="74"/>
        <v>Employee 69</v>
      </c>
      <c r="B217" s="95"/>
      <c r="C217" s="95"/>
      <c r="D217" s="91">
        <f t="shared" si="75"/>
        <v>0</v>
      </c>
      <c r="E217" s="92" t="str">
        <f t="shared" si="76"/>
        <v>Yes</v>
      </c>
      <c r="F217" s="81"/>
      <c r="G217" s="81"/>
      <c r="H217" s="81"/>
      <c r="I217" s="93">
        <f t="shared" si="77"/>
        <v>0</v>
      </c>
      <c r="J217" s="94">
        <f t="shared" si="78"/>
        <v>0</v>
      </c>
      <c r="K217" s="150">
        <f t="shared" si="88"/>
        <v>0</v>
      </c>
      <c r="L217" s="82"/>
      <c r="M217" s="94">
        <f t="shared" si="79"/>
        <v>0</v>
      </c>
      <c r="N217" s="94">
        <f t="shared" si="84"/>
        <v>0</v>
      </c>
      <c r="S217" s="24">
        <f t="shared" si="80"/>
        <v>0</v>
      </c>
      <c r="T217" s="24">
        <f t="shared" si="81"/>
        <v>0</v>
      </c>
      <c r="U217" s="24">
        <f t="shared" si="82"/>
        <v>0</v>
      </c>
      <c r="V217" s="24">
        <f t="shared" si="83"/>
        <v>0</v>
      </c>
      <c r="X217" s="153">
        <f t="shared" si="85"/>
        <v>0</v>
      </c>
      <c r="Y217" s="153">
        <f t="shared" si="86"/>
        <v>0</v>
      </c>
      <c r="Z217" s="24">
        <f t="shared" si="87"/>
        <v>0</v>
      </c>
    </row>
    <row r="218" spans="1:26" x14ac:dyDescent="0.25">
      <c r="A218" s="96" t="str">
        <f t="shared" si="74"/>
        <v>Employee 70</v>
      </c>
      <c r="B218" s="95"/>
      <c r="C218" s="95"/>
      <c r="D218" s="91">
        <f t="shared" si="75"/>
        <v>0</v>
      </c>
      <c r="E218" s="92" t="str">
        <f t="shared" si="76"/>
        <v>Yes</v>
      </c>
      <c r="F218" s="81"/>
      <c r="G218" s="81"/>
      <c r="H218" s="81"/>
      <c r="I218" s="93">
        <f t="shared" si="77"/>
        <v>0</v>
      </c>
      <c r="J218" s="94">
        <f t="shared" si="78"/>
        <v>0</v>
      </c>
      <c r="K218" s="150">
        <f t="shared" si="88"/>
        <v>0</v>
      </c>
      <c r="L218" s="82"/>
      <c r="M218" s="94">
        <f t="shared" si="79"/>
        <v>0</v>
      </c>
      <c r="N218" s="94">
        <f t="shared" si="84"/>
        <v>0</v>
      </c>
      <c r="S218" s="24">
        <f t="shared" si="80"/>
        <v>0</v>
      </c>
      <c r="T218" s="24">
        <f t="shared" si="81"/>
        <v>0</v>
      </c>
      <c r="U218" s="24">
        <f t="shared" si="82"/>
        <v>0</v>
      </c>
      <c r="V218" s="24">
        <f t="shared" si="83"/>
        <v>0</v>
      </c>
      <c r="X218" s="153">
        <f t="shared" si="85"/>
        <v>0</v>
      </c>
      <c r="Y218" s="153">
        <f t="shared" si="86"/>
        <v>0</v>
      </c>
      <c r="Z218" s="24">
        <f t="shared" si="87"/>
        <v>0</v>
      </c>
    </row>
    <row r="219" spans="1:26" x14ac:dyDescent="0.25">
      <c r="A219" s="96" t="str">
        <f t="shared" si="74"/>
        <v>Employee 71</v>
      </c>
      <c r="B219" s="95"/>
      <c r="C219" s="95"/>
      <c r="D219" s="91">
        <f t="shared" si="75"/>
        <v>0</v>
      </c>
      <c r="E219" s="92" t="str">
        <f t="shared" si="76"/>
        <v>Yes</v>
      </c>
      <c r="F219" s="81"/>
      <c r="G219" s="81"/>
      <c r="H219" s="81"/>
      <c r="I219" s="93">
        <f t="shared" si="77"/>
        <v>0</v>
      </c>
      <c r="J219" s="94">
        <f t="shared" si="78"/>
        <v>0</v>
      </c>
      <c r="K219" s="150">
        <f t="shared" si="88"/>
        <v>0</v>
      </c>
      <c r="L219" s="82"/>
      <c r="M219" s="94">
        <f t="shared" si="79"/>
        <v>0</v>
      </c>
      <c r="N219" s="94">
        <f t="shared" si="84"/>
        <v>0</v>
      </c>
      <c r="S219" s="24">
        <f t="shared" si="80"/>
        <v>0</v>
      </c>
      <c r="T219" s="24">
        <f t="shared" si="81"/>
        <v>0</v>
      </c>
      <c r="U219" s="24">
        <f t="shared" si="82"/>
        <v>0</v>
      </c>
      <c r="V219" s="24">
        <f t="shared" si="83"/>
        <v>0</v>
      </c>
      <c r="X219" s="153">
        <f t="shared" si="85"/>
        <v>0</v>
      </c>
      <c r="Y219" s="153">
        <f t="shared" si="86"/>
        <v>0</v>
      </c>
      <c r="Z219" s="24">
        <f t="shared" si="87"/>
        <v>0</v>
      </c>
    </row>
    <row r="220" spans="1:26" x14ac:dyDescent="0.25">
      <c r="A220" s="96" t="str">
        <f t="shared" si="74"/>
        <v>Employee 72</v>
      </c>
      <c r="B220" s="95"/>
      <c r="C220" s="95"/>
      <c r="D220" s="91">
        <f t="shared" si="75"/>
        <v>0</v>
      </c>
      <c r="E220" s="92" t="str">
        <f t="shared" si="76"/>
        <v>Yes</v>
      </c>
      <c r="F220" s="81"/>
      <c r="G220" s="81"/>
      <c r="H220" s="81"/>
      <c r="I220" s="93">
        <f t="shared" si="77"/>
        <v>0</v>
      </c>
      <c r="J220" s="94">
        <f t="shared" si="78"/>
        <v>0</v>
      </c>
      <c r="K220" s="150">
        <f t="shared" si="88"/>
        <v>0</v>
      </c>
      <c r="L220" s="82"/>
      <c r="M220" s="94">
        <f t="shared" si="79"/>
        <v>0</v>
      </c>
      <c r="N220" s="94">
        <f t="shared" si="84"/>
        <v>0</v>
      </c>
      <c r="S220" s="24">
        <f t="shared" si="80"/>
        <v>0</v>
      </c>
      <c r="T220" s="24">
        <f t="shared" si="81"/>
        <v>0</v>
      </c>
      <c r="U220" s="24">
        <f t="shared" si="82"/>
        <v>0</v>
      </c>
      <c r="V220" s="24">
        <f t="shared" si="83"/>
        <v>0</v>
      </c>
      <c r="X220" s="153">
        <f t="shared" si="85"/>
        <v>0</v>
      </c>
      <c r="Y220" s="153">
        <f t="shared" si="86"/>
        <v>0</v>
      </c>
      <c r="Z220" s="24">
        <f t="shared" si="87"/>
        <v>0</v>
      </c>
    </row>
    <row r="221" spans="1:26" x14ac:dyDescent="0.25">
      <c r="A221" s="96" t="str">
        <f t="shared" si="74"/>
        <v>Employee 73</v>
      </c>
      <c r="B221" s="95"/>
      <c r="C221" s="95"/>
      <c r="D221" s="91">
        <f t="shared" si="75"/>
        <v>0</v>
      </c>
      <c r="E221" s="92" t="str">
        <f t="shared" si="76"/>
        <v>Yes</v>
      </c>
      <c r="F221" s="81"/>
      <c r="G221" s="81"/>
      <c r="H221" s="81"/>
      <c r="I221" s="93">
        <f t="shared" si="77"/>
        <v>0</v>
      </c>
      <c r="J221" s="94">
        <f t="shared" si="78"/>
        <v>0</v>
      </c>
      <c r="K221" s="150">
        <f t="shared" si="88"/>
        <v>0</v>
      </c>
      <c r="L221" s="82"/>
      <c r="M221" s="94">
        <f t="shared" si="79"/>
        <v>0</v>
      </c>
      <c r="N221" s="94">
        <f t="shared" si="84"/>
        <v>0</v>
      </c>
      <c r="S221" s="24">
        <f t="shared" si="80"/>
        <v>0</v>
      </c>
      <c r="T221" s="24">
        <f t="shared" si="81"/>
        <v>0</v>
      </c>
      <c r="U221" s="24">
        <f t="shared" si="82"/>
        <v>0</v>
      </c>
      <c r="V221" s="24">
        <f t="shared" si="83"/>
        <v>0</v>
      </c>
      <c r="X221" s="153">
        <f t="shared" si="85"/>
        <v>0</v>
      </c>
      <c r="Y221" s="153">
        <f t="shared" si="86"/>
        <v>0</v>
      </c>
      <c r="Z221" s="24">
        <f t="shared" si="87"/>
        <v>0</v>
      </c>
    </row>
    <row r="222" spans="1:26" x14ac:dyDescent="0.25">
      <c r="A222" s="96" t="str">
        <f t="shared" si="74"/>
        <v>Employee 74</v>
      </c>
      <c r="B222" s="95"/>
      <c r="C222" s="95"/>
      <c r="D222" s="91">
        <f t="shared" si="75"/>
        <v>0</v>
      </c>
      <c r="E222" s="92" t="str">
        <f t="shared" si="76"/>
        <v>Yes</v>
      </c>
      <c r="F222" s="81"/>
      <c r="G222" s="81"/>
      <c r="H222" s="81"/>
      <c r="I222" s="93">
        <f t="shared" si="77"/>
        <v>0</v>
      </c>
      <c r="J222" s="94">
        <f t="shared" si="78"/>
        <v>0</v>
      </c>
      <c r="K222" s="150">
        <f t="shared" si="88"/>
        <v>0</v>
      </c>
      <c r="L222" s="82"/>
      <c r="M222" s="94">
        <f t="shared" si="79"/>
        <v>0</v>
      </c>
      <c r="N222" s="94">
        <f t="shared" si="84"/>
        <v>0</v>
      </c>
      <c r="S222" s="24">
        <f t="shared" si="80"/>
        <v>0</v>
      </c>
      <c r="T222" s="24">
        <f t="shared" si="81"/>
        <v>0</v>
      </c>
      <c r="U222" s="24">
        <f t="shared" si="82"/>
        <v>0</v>
      </c>
      <c r="V222" s="24">
        <f t="shared" si="83"/>
        <v>0</v>
      </c>
      <c r="X222" s="153">
        <f t="shared" si="85"/>
        <v>0</v>
      </c>
      <c r="Y222" s="153">
        <f t="shared" si="86"/>
        <v>0</v>
      </c>
      <c r="Z222" s="24">
        <f t="shared" si="87"/>
        <v>0</v>
      </c>
    </row>
    <row r="223" spans="1:26" x14ac:dyDescent="0.25">
      <c r="A223" s="96" t="str">
        <f t="shared" si="74"/>
        <v>Employee 75</v>
      </c>
      <c r="B223" s="95"/>
      <c r="C223" s="95"/>
      <c r="D223" s="91">
        <f t="shared" si="75"/>
        <v>0</v>
      </c>
      <c r="E223" s="92" t="str">
        <f t="shared" si="76"/>
        <v>Yes</v>
      </c>
      <c r="F223" s="81"/>
      <c r="G223" s="81"/>
      <c r="H223" s="81"/>
      <c r="I223" s="93">
        <f t="shared" si="77"/>
        <v>0</v>
      </c>
      <c r="J223" s="94">
        <f t="shared" si="78"/>
        <v>0</v>
      </c>
      <c r="K223" s="150">
        <f t="shared" si="88"/>
        <v>0</v>
      </c>
      <c r="L223" s="82"/>
      <c r="M223" s="94">
        <f t="shared" si="79"/>
        <v>0</v>
      </c>
      <c r="N223" s="94">
        <f t="shared" si="84"/>
        <v>0</v>
      </c>
      <c r="S223" s="24">
        <f t="shared" si="80"/>
        <v>0</v>
      </c>
      <c r="T223" s="24">
        <f t="shared" si="81"/>
        <v>0</v>
      </c>
      <c r="U223" s="24">
        <f t="shared" si="82"/>
        <v>0</v>
      </c>
      <c r="V223" s="24">
        <f t="shared" si="83"/>
        <v>0</v>
      </c>
      <c r="X223" s="153">
        <f t="shared" si="85"/>
        <v>0</v>
      </c>
      <c r="Y223" s="153">
        <f t="shared" si="86"/>
        <v>0</v>
      </c>
      <c r="Z223" s="24">
        <f t="shared" si="87"/>
        <v>0</v>
      </c>
    </row>
    <row r="224" spans="1:26" x14ac:dyDescent="0.25">
      <c r="A224" s="96" t="str">
        <f t="shared" si="74"/>
        <v>Employee 76</v>
      </c>
      <c r="B224" s="95"/>
      <c r="C224" s="95"/>
      <c r="D224" s="91">
        <f t="shared" si="75"/>
        <v>0</v>
      </c>
      <c r="E224" s="92" t="str">
        <f t="shared" si="76"/>
        <v>Yes</v>
      </c>
      <c r="F224" s="81"/>
      <c r="G224" s="81"/>
      <c r="H224" s="81"/>
      <c r="I224" s="93">
        <f t="shared" si="77"/>
        <v>0</v>
      </c>
      <c r="J224" s="94">
        <f t="shared" si="78"/>
        <v>0</v>
      </c>
      <c r="K224" s="150">
        <f t="shared" si="88"/>
        <v>0</v>
      </c>
      <c r="L224" s="82"/>
      <c r="M224" s="94">
        <f t="shared" si="79"/>
        <v>0</v>
      </c>
      <c r="N224" s="94">
        <f t="shared" si="84"/>
        <v>0</v>
      </c>
      <c r="S224" s="24">
        <f t="shared" si="80"/>
        <v>0</v>
      </c>
      <c r="T224" s="24">
        <f t="shared" si="81"/>
        <v>0</v>
      </c>
      <c r="U224" s="24">
        <f t="shared" si="82"/>
        <v>0</v>
      </c>
      <c r="V224" s="24">
        <f t="shared" si="83"/>
        <v>0</v>
      </c>
      <c r="X224" s="153">
        <f t="shared" si="85"/>
        <v>0</v>
      </c>
      <c r="Y224" s="153">
        <f t="shared" si="86"/>
        <v>0</v>
      </c>
      <c r="Z224" s="24">
        <f t="shared" si="87"/>
        <v>0</v>
      </c>
    </row>
    <row r="225" spans="1:26" x14ac:dyDescent="0.25">
      <c r="A225" s="96" t="str">
        <f t="shared" si="74"/>
        <v>Employee 77</v>
      </c>
      <c r="B225" s="95"/>
      <c r="C225" s="95"/>
      <c r="D225" s="91">
        <f t="shared" si="75"/>
        <v>0</v>
      </c>
      <c r="E225" s="92" t="str">
        <f t="shared" si="76"/>
        <v>Yes</v>
      </c>
      <c r="F225" s="81"/>
      <c r="G225" s="81"/>
      <c r="H225" s="81"/>
      <c r="I225" s="93">
        <f t="shared" si="77"/>
        <v>0</v>
      </c>
      <c r="J225" s="94">
        <f t="shared" si="78"/>
        <v>0</v>
      </c>
      <c r="K225" s="150">
        <f t="shared" si="88"/>
        <v>0</v>
      </c>
      <c r="L225" s="82"/>
      <c r="M225" s="94">
        <f t="shared" si="79"/>
        <v>0</v>
      </c>
      <c r="N225" s="94">
        <f t="shared" si="84"/>
        <v>0</v>
      </c>
      <c r="S225" s="24">
        <f t="shared" si="80"/>
        <v>0</v>
      </c>
      <c r="T225" s="24">
        <f t="shared" si="81"/>
        <v>0</v>
      </c>
      <c r="U225" s="24">
        <f t="shared" si="82"/>
        <v>0</v>
      </c>
      <c r="V225" s="24">
        <f t="shared" si="83"/>
        <v>0</v>
      </c>
      <c r="X225" s="153">
        <f t="shared" si="85"/>
        <v>0</v>
      </c>
      <c r="Y225" s="153">
        <f t="shared" si="86"/>
        <v>0</v>
      </c>
      <c r="Z225" s="24">
        <f t="shared" si="87"/>
        <v>0</v>
      </c>
    </row>
    <row r="226" spans="1:26" x14ac:dyDescent="0.25">
      <c r="A226" s="96" t="str">
        <f t="shared" si="74"/>
        <v>Employee 78</v>
      </c>
      <c r="B226" s="95"/>
      <c r="C226" s="95"/>
      <c r="D226" s="91">
        <f t="shared" si="75"/>
        <v>0</v>
      </c>
      <c r="E226" s="92" t="str">
        <f t="shared" si="76"/>
        <v>Yes</v>
      </c>
      <c r="F226" s="81"/>
      <c r="G226" s="81"/>
      <c r="H226" s="81"/>
      <c r="I226" s="93">
        <f t="shared" si="77"/>
        <v>0</v>
      </c>
      <c r="J226" s="94">
        <f t="shared" si="78"/>
        <v>0</v>
      </c>
      <c r="K226" s="150">
        <f t="shared" si="88"/>
        <v>0</v>
      </c>
      <c r="L226" s="82"/>
      <c r="M226" s="94">
        <f t="shared" si="79"/>
        <v>0</v>
      </c>
      <c r="N226" s="94">
        <f t="shared" si="84"/>
        <v>0</v>
      </c>
      <c r="S226" s="24">
        <f t="shared" si="80"/>
        <v>0</v>
      </c>
      <c r="T226" s="24">
        <f t="shared" si="81"/>
        <v>0</v>
      </c>
      <c r="U226" s="24">
        <f t="shared" si="82"/>
        <v>0</v>
      </c>
      <c r="V226" s="24">
        <f t="shared" si="83"/>
        <v>0</v>
      </c>
      <c r="X226" s="153">
        <f t="shared" si="85"/>
        <v>0</v>
      </c>
      <c r="Y226" s="153">
        <f t="shared" si="86"/>
        <v>0</v>
      </c>
      <c r="Z226" s="24">
        <f t="shared" si="87"/>
        <v>0</v>
      </c>
    </row>
    <row r="227" spans="1:26" x14ac:dyDescent="0.25">
      <c r="A227" s="96" t="str">
        <f t="shared" ref="A227:A248" si="89">A84</f>
        <v>Employee 79</v>
      </c>
      <c r="B227" s="95"/>
      <c r="C227" s="95"/>
      <c r="D227" s="91">
        <f t="shared" ref="D227:D248" si="90">IFERROR(C227/B227,0)</f>
        <v>0</v>
      </c>
      <c r="E227" s="92" t="str">
        <f t="shared" ref="E227:E248" si="91">IF(D227&lt;0.75,"Yes","No")</f>
        <v>Yes</v>
      </c>
      <c r="F227" s="81"/>
      <c r="G227" s="81"/>
      <c r="H227" s="81"/>
      <c r="I227" s="93">
        <f t="shared" ref="I227:I248" si="92">B227*0.75</f>
        <v>0</v>
      </c>
      <c r="J227" s="94">
        <f t="shared" ref="J227:J248" si="93">I227-C227</f>
        <v>0</v>
      </c>
      <c r="K227" s="150">
        <f t="shared" si="88"/>
        <v>0</v>
      </c>
      <c r="L227" s="82"/>
      <c r="M227" s="94">
        <f t="shared" ref="M227:M248" si="94">IF(K227="YES",S227,T227)</f>
        <v>0</v>
      </c>
      <c r="N227" s="94">
        <f t="shared" si="84"/>
        <v>0</v>
      </c>
      <c r="S227" s="24">
        <f t="shared" ref="S227:S248" si="95">(J227*L227)*8</f>
        <v>0</v>
      </c>
      <c r="T227" s="24">
        <f t="shared" ref="T227:T248" si="96">(J227*L227)*24</f>
        <v>0</v>
      </c>
      <c r="U227" s="24">
        <f t="shared" ref="U227:U248" si="97">((J227)*8)/52</f>
        <v>0</v>
      </c>
      <c r="V227" s="24">
        <f t="shared" ref="V227:V248" si="98">((J227)*24)/52</f>
        <v>0</v>
      </c>
      <c r="X227" s="153">
        <f t="shared" si="85"/>
        <v>0</v>
      </c>
      <c r="Y227" s="153">
        <f t="shared" si="86"/>
        <v>0</v>
      </c>
      <c r="Z227" s="24">
        <f t="shared" si="87"/>
        <v>0</v>
      </c>
    </row>
    <row r="228" spans="1:26" x14ac:dyDescent="0.25">
      <c r="A228" s="96" t="str">
        <f t="shared" si="89"/>
        <v>Employee 80</v>
      </c>
      <c r="B228" s="95"/>
      <c r="C228" s="95"/>
      <c r="D228" s="91">
        <f t="shared" si="90"/>
        <v>0</v>
      </c>
      <c r="E228" s="92" t="str">
        <f t="shared" si="91"/>
        <v>Yes</v>
      </c>
      <c r="F228" s="81"/>
      <c r="G228" s="81"/>
      <c r="H228" s="81"/>
      <c r="I228" s="93">
        <f t="shared" si="92"/>
        <v>0</v>
      </c>
      <c r="J228" s="94">
        <f t="shared" si="93"/>
        <v>0</v>
      </c>
      <c r="K228" s="150">
        <f t="shared" si="88"/>
        <v>0</v>
      </c>
      <c r="L228" s="82"/>
      <c r="M228" s="94">
        <f t="shared" si="94"/>
        <v>0</v>
      </c>
      <c r="N228" s="94">
        <f t="shared" si="84"/>
        <v>0</v>
      </c>
      <c r="S228" s="24">
        <f t="shared" si="95"/>
        <v>0</v>
      </c>
      <c r="T228" s="24">
        <f t="shared" si="96"/>
        <v>0</v>
      </c>
      <c r="U228" s="24">
        <f t="shared" si="97"/>
        <v>0</v>
      </c>
      <c r="V228" s="24">
        <f t="shared" si="98"/>
        <v>0</v>
      </c>
      <c r="X228" s="153">
        <f t="shared" si="85"/>
        <v>0</v>
      </c>
      <c r="Y228" s="153">
        <f t="shared" si="86"/>
        <v>0</v>
      </c>
      <c r="Z228" s="24">
        <f t="shared" si="87"/>
        <v>0</v>
      </c>
    </row>
    <row r="229" spans="1:26" x14ac:dyDescent="0.25">
      <c r="A229" s="96" t="str">
        <f t="shared" si="89"/>
        <v>Employee 81</v>
      </c>
      <c r="B229" s="95"/>
      <c r="C229" s="95"/>
      <c r="D229" s="91">
        <f t="shared" si="90"/>
        <v>0</v>
      </c>
      <c r="E229" s="92" t="str">
        <f t="shared" si="91"/>
        <v>Yes</v>
      </c>
      <c r="F229" s="81"/>
      <c r="G229" s="81"/>
      <c r="H229" s="81"/>
      <c r="I229" s="93">
        <f t="shared" si="92"/>
        <v>0</v>
      </c>
      <c r="J229" s="94">
        <f t="shared" si="93"/>
        <v>0</v>
      </c>
      <c r="K229" s="150">
        <f t="shared" si="88"/>
        <v>0</v>
      </c>
      <c r="L229" s="82"/>
      <c r="M229" s="94">
        <f t="shared" si="94"/>
        <v>0</v>
      </c>
      <c r="N229" s="94">
        <f t="shared" si="84"/>
        <v>0</v>
      </c>
      <c r="S229" s="24">
        <f t="shared" si="95"/>
        <v>0</v>
      </c>
      <c r="T229" s="24">
        <f t="shared" si="96"/>
        <v>0</v>
      </c>
      <c r="U229" s="24">
        <f t="shared" si="97"/>
        <v>0</v>
      </c>
      <c r="V229" s="24">
        <f t="shared" si="98"/>
        <v>0</v>
      </c>
      <c r="X229" s="153">
        <f t="shared" si="85"/>
        <v>0</v>
      </c>
      <c r="Y229" s="153">
        <f t="shared" si="86"/>
        <v>0</v>
      </c>
      <c r="Z229" s="24">
        <f t="shared" si="87"/>
        <v>0</v>
      </c>
    </row>
    <row r="230" spans="1:26" x14ac:dyDescent="0.25">
      <c r="A230" s="96" t="str">
        <f t="shared" si="89"/>
        <v>Employee 82</v>
      </c>
      <c r="B230" s="95"/>
      <c r="C230" s="95"/>
      <c r="D230" s="91">
        <f t="shared" si="90"/>
        <v>0</v>
      </c>
      <c r="E230" s="92" t="str">
        <f t="shared" si="91"/>
        <v>Yes</v>
      </c>
      <c r="F230" s="81"/>
      <c r="G230" s="81"/>
      <c r="H230" s="81"/>
      <c r="I230" s="93">
        <f t="shared" si="92"/>
        <v>0</v>
      </c>
      <c r="J230" s="94">
        <f t="shared" si="93"/>
        <v>0</v>
      </c>
      <c r="K230" s="150">
        <f t="shared" si="88"/>
        <v>0</v>
      </c>
      <c r="L230" s="82"/>
      <c r="M230" s="94">
        <f t="shared" si="94"/>
        <v>0</v>
      </c>
      <c r="N230" s="94">
        <f t="shared" si="84"/>
        <v>0</v>
      </c>
      <c r="S230" s="24">
        <f t="shared" si="95"/>
        <v>0</v>
      </c>
      <c r="T230" s="24">
        <f t="shared" si="96"/>
        <v>0</v>
      </c>
      <c r="U230" s="24">
        <f t="shared" si="97"/>
        <v>0</v>
      </c>
      <c r="V230" s="24">
        <f t="shared" si="98"/>
        <v>0</v>
      </c>
      <c r="X230" s="153">
        <f t="shared" si="85"/>
        <v>0</v>
      </c>
      <c r="Y230" s="153">
        <f t="shared" si="86"/>
        <v>0</v>
      </c>
      <c r="Z230" s="24">
        <f t="shared" si="87"/>
        <v>0</v>
      </c>
    </row>
    <row r="231" spans="1:26" x14ac:dyDescent="0.25">
      <c r="A231" s="96" t="str">
        <f t="shared" si="89"/>
        <v>Employee 83</v>
      </c>
      <c r="B231" s="95"/>
      <c r="C231" s="95"/>
      <c r="D231" s="91">
        <f t="shared" si="90"/>
        <v>0</v>
      </c>
      <c r="E231" s="92" t="str">
        <f t="shared" si="91"/>
        <v>Yes</v>
      </c>
      <c r="F231" s="81"/>
      <c r="G231" s="81"/>
      <c r="H231" s="81"/>
      <c r="I231" s="93">
        <f t="shared" si="92"/>
        <v>0</v>
      </c>
      <c r="J231" s="94">
        <f t="shared" si="93"/>
        <v>0</v>
      </c>
      <c r="K231" s="150">
        <f t="shared" si="88"/>
        <v>0</v>
      </c>
      <c r="L231" s="82"/>
      <c r="M231" s="94">
        <f t="shared" si="94"/>
        <v>0</v>
      </c>
      <c r="N231" s="94">
        <f t="shared" si="84"/>
        <v>0</v>
      </c>
      <c r="S231" s="24">
        <f t="shared" si="95"/>
        <v>0</v>
      </c>
      <c r="T231" s="24">
        <f t="shared" si="96"/>
        <v>0</v>
      </c>
      <c r="U231" s="24">
        <f t="shared" si="97"/>
        <v>0</v>
      </c>
      <c r="V231" s="24">
        <f t="shared" si="98"/>
        <v>0</v>
      </c>
      <c r="X231" s="153">
        <f t="shared" si="85"/>
        <v>0</v>
      </c>
      <c r="Y231" s="153">
        <f t="shared" si="86"/>
        <v>0</v>
      </c>
      <c r="Z231" s="24">
        <f t="shared" si="87"/>
        <v>0</v>
      </c>
    </row>
    <row r="232" spans="1:26" x14ac:dyDescent="0.25">
      <c r="A232" s="96" t="str">
        <f t="shared" si="89"/>
        <v>Employee 84</v>
      </c>
      <c r="B232" s="95"/>
      <c r="C232" s="95"/>
      <c r="D232" s="91">
        <f t="shared" si="90"/>
        <v>0</v>
      </c>
      <c r="E232" s="92" t="str">
        <f t="shared" si="91"/>
        <v>Yes</v>
      </c>
      <c r="F232" s="81"/>
      <c r="G232" s="81"/>
      <c r="H232" s="81"/>
      <c r="I232" s="93">
        <f t="shared" si="92"/>
        <v>0</v>
      </c>
      <c r="J232" s="94">
        <f t="shared" si="93"/>
        <v>0</v>
      </c>
      <c r="K232" s="150">
        <f t="shared" si="88"/>
        <v>0</v>
      </c>
      <c r="L232" s="82"/>
      <c r="M232" s="94">
        <f t="shared" si="94"/>
        <v>0</v>
      </c>
      <c r="N232" s="94">
        <f t="shared" si="84"/>
        <v>0</v>
      </c>
      <c r="S232" s="24">
        <f t="shared" si="95"/>
        <v>0</v>
      </c>
      <c r="T232" s="24">
        <f t="shared" si="96"/>
        <v>0</v>
      </c>
      <c r="U232" s="24">
        <f t="shared" si="97"/>
        <v>0</v>
      </c>
      <c r="V232" s="24">
        <f t="shared" si="98"/>
        <v>0</v>
      </c>
      <c r="X232" s="153">
        <f t="shared" si="85"/>
        <v>0</v>
      </c>
      <c r="Y232" s="153">
        <f t="shared" si="86"/>
        <v>0</v>
      </c>
      <c r="Z232" s="24">
        <f t="shared" si="87"/>
        <v>0</v>
      </c>
    </row>
    <row r="233" spans="1:26" x14ac:dyDescent="0.25">
      <c r="A233" s="96" t="str">
        <f t="shared" si="89"/>
        <v>Employee 85</v>
      </c>
      <c r="B233" s="95"/>
      <c r="C233" s="95"/>
      <c r="D233" s="91">
        <f t="shared" si="90"/>
        <v>0</v>
      </c>
      <c r="E233" s="92" t="str">
        <f t="shared" si="91"/>
        <v>Yes</v>
      </c>
      <c r="F233" s="81"/>
      <c r="G233" s="81"/>
      <c r="H233" s="81"/>
      <c r="I233" s="93">
        <f t="shared" si="92"/>
        <v>0</v>
      </c>
      <c r="J233" s="94">
        <f t="shared" si="93"/>
        <v>0</v>
      </c>
      <c r="K233" s="150">
        <f t="shared" si="88"/>
        <v>0</v>
      </c>
      <c r="L233" s="82"/>
      <c r="M233" s="94">
        <f t="shared" si="94"/>
        <v>0</v>
      </c>
      <c r="N233" s="94">
        <f t="shared" si="84"/>
        <v>0</v>
      </c>
      <c r="S233" s="24">
        <f t="shared" si="95"/>
        <v>0</v>
      </c>
      <c r="T233" s="24">
        <f t="shared" si="96"/>
        <v>0</v>
      </c>
      <c r="U233" s="24">
        <f t="shared" si="97"/>
        <v>0</v>
      </c>
      <c r="V233" s="24">
        <f t="shared" si="98"/>
        <v>0</v>
      </c>
      <c r="X233" s="153">
        <f t="shared" si="85"/>
        <v>0</v>
      </c>
      <c r="Y233" s="153">
        <f t="shared" si="86"/>
        <v>0</v>
      </c>
      <c r="Z233" s="24">
        <f t="shared" si="87"/>
        <v>0</v>
      </c>
    </row>
    <row r="234" spans="1:26" x14ac:dyDescent="0.25">
      <c r="A234" s="96" t="str">
        <f t="shared" si="89"/>
        <v>Employee 86</v>
      </c>
      <c r="B234" s="95"/>
      <c r="C234" s="95"/>
      <c r="D234" s="91">
        <f t="shared" si="90"/>
        <v>0</v>
      </c>
      <c r="E234" s="92" t="str">
        <f t="shared" si="91"/>
        <v>Yes</v>
      </c>
      <c r="F234" s="81"/>
      <c r="G234" s="81"/>
      <c r="H234" s="81"/>
      <c r="I234" s="93">
        <f t="shared" si="92"/>
        <v>0</v>
      </c>
      <c r="J234" s="94">
        <f t="shared" si="93"/>
        <v>0</v>
      </c>
      <c r="K234" s="150">
        <f t="shared" si="88"/>
        <v>0</v>
      </c>
      <c r="L234" s="82"/>
      <c r="M234" s="94">
        <f t="shared" si="94"/>
        <v>0</v>
      </c>
      <c r="N234" s="94">
        <f t="shared" si="84"/>
        <v>0</v>
      </c>
      <c r="S234" s="24">
        <f t="shared" si="95"/>
        <v>0</v>
      </c>
      <c r="T234" s="24">
        <f t="shared" si="96"/>
        <v>0</v>
      </c>
      <c r="U234" s="24">
        <f t="shared" si="97"/>
        <v>0</v>
      </c>
      <c r="V234" s="24">
        <f t="shared" si="98"/>
        <v>0</v>
      </c>
      <c r="X234" s="153">
        <f t="shared" si="85"/>
        <v>0</v>
      </c>
      <c r="Y234" s="153">
        <f t="shared" si="86"/>
        <v>0</v>
      </c>
      <c r="Z234" s="24">
        <f t="shared" si="87"/>
        <v>0</v>
      </c>
    </row>
    <row r="235" spans="1:26" x14ac:dyDescent="0.25">
      <c r="A235" s="96" t="str">
        <f t="shared" si="89"/>
        <v>Employee 87</v>
      </c>
      <c r="B235" s="95"/>
      <c r="C235" s="95"/>
      <c r="D235" s="91">
        <f t="shared" si="90"/>
        <v>0</v>
      </c>
      <c r="E235" s="92" t="str">
        <f t="shared" si="91"/>
        <v>Yes</v>
      </c>
      <c r="F235" s="81"/>
      <c r="G235" s="81"/>
      <c r="H235" s="81"/>
      <c r="I235" s="93">
        <f t="shared" si="92"/>
        <v>0</v>
      </c>
      <c r="J235" s="94">
        <f t="shared" si="93"/>
        <v>0</v>
      </c>
      <c r="K235" s="150">
        <f t="shared" si="88"/>
        <v>0</v>
      </c>
      <c r="L235" s="82"/>
      <c r="M235" s="94">
        <f t="shared" si="94"/>
        <v>0</v>
      </c>
      <c r="N235" s="94">
        <f t="shared" si="84"/>
        <v>0</v>
      </c>
      <c r="S235" s="24">
        <f t="shared" si="95"/>
        <v>0</v>
      </c>
      <c r="T235" s="24">
        <f t="shared" si="96"/>
        <v>0</v>
      </c>
      <c r="U235" s="24">
        <f t="shared" si="97"/>
        <v>0</v>
      </c>
      <c r="V235" s="24">
        <f t="shared" si="98"/>
        <v>0</v>
      </c>
      <c r="X235" s="153">
        <f t="shared" si="85"/>
        <v>0</v>
      </c>
      <c r="Y235" s="153">
        <f t="shared" si="86"/>
        <v>0</v>
      </c>
      <c r="Z235" s="24">
        <f t="shared" si="87"/>
        <v>0</v>
      </c>
    </row>
    <row r="236" spans="1:26" x14ac:dyDescent="0.25">
      <c r="A236" s="96" t="str">
        <f t="shared" si="89"/>
        <v>Employee 88</v>
      </c>
      <c r="B236" s="95"/>
      <c r="C236" s="95"/>
      <c r="D236" s="91">
        <f t="shared" si="90"/>
        <v>0</v>
      </c>
      <c r="E236" s="92" t="str">
        <f t="shared" si="91"/>
        <v>Yes</v>
      </c>
      <c r="F236" s="81"/>
      <c r="G236" s="81"/>
      <c r="H236" s="81"/>
      <c r="I236" s="93">
        <f t="shared" si="92"/>
        <v>0</v>
      </c>
      <c r="J236" s="94">
        <f t="shared" si="93"/>
        <v>0</v>
      </c>
      <c r="K236" s="150">
        <f t="shared" si="88"/>
        <v>0</v>
      </c>
      <c r="L236" s="82"/>
      <c r="M236" s="94">
        <f t="shared" si="94"/>
        <v>0</v>
      </c>
      <c r="N236" s="94">
        <f t="shared" si="84"/>
        <v>0</v>
      </c>
      <c r="S236" s="24">
        <f t="shared" si="95"/>
        <v>0</v>
      </c>
      <c r="T236" s="24">
        <f t="shared" si="96"/>
        <v>0</v>
      </c>
      <c r="U236" s="24">
        <f t="shared" si="97"/>
        <v>0</v>
      </c>
      <c r="V236" s="24">
        <f t="shared" si="98"/>
        <v>0</v>
      </c>
      <c r="X236" s="153">
        <f t="shared" si="85"/>
        <v>0</v>
      </c>
      <c r="Y236" s="153">
        <f t="shared" si="86"/>
        <v>0</v>
      </c>
      <c r="Z236" s="24">
        <f t="shared" si="87"/>
        <v>0</v>
      </c>
    </row>
    <row r="237" spans="1:26" x14ac:dyDescent="0.25">
      <c r="A237" s="96" t="str">
        <f t="shared" si="89"/>
        <v>Employee 89</v>
      </c>
      <c r="B237" s="95"/>
      <c r="C237" s="95"/>
      <c r="D237" s="91">
        <f t="shared" si="90"/>
        <v>0</v>
      </c>
      <c r="E237" s="92" t="str">
        <f t="shared" si="91"/>
        <v>Yes</v>
      </c>
      <c r="F237" s="81"/>
      <c r="G237" s="81"/>
      <c r="H237" s="81"/>
      <c r="I237" s="93">
        <f t="shared" si="92"/>
        <v>0</v>
      </c>
      <c r="J237" s="94">
        <f t="shared" si="93"/>
        <v>0</v>
      </c>
      <c r="K237" s="150">
        <f t="shared" si="88"/>
        <v>0</v>
      </c>
      <c r="L237" s="82"/>
      <c r="M237" s="94">
        <f t="shared" si="94"/>
        <v>0</v>
      </c>
      <c r="N237" s="94">
        <f t="shared" si="84"/>
        <v>0</v>
      </c>
      <c r="S237" s="24">
        <f t="shared" si="95"/>
        <v>0</v>
      </c>
      <c r="T237" s="24">
        <f t="shared" si="96"/>
        <v>0</v>
      </c>
      <c r="U237" s="24">
        <f t="shared" si="97"/>
        <v>0</v>
      </c>
      <c r="V237" s="24">
        <f t="shared" si="98"/>
        <v>0</v>
      </c>
      <c r="X237" s="153">
        <f t="shared" si="85"/>
        <v>0</v>
      </c>
      <c r="Y237" s="153">
        <f t="shared" si="86"/>
        <v>0</v>
      </c>
      <c r="Z237" s="24">
        <f t="shared" si="87"/>
        <v>0</v>
      </c>
    </row>
    <row r="238" spans="1:26" x14ac:dyDescent="0.25">
      <c r="A238" s="96" t="str">
        <f t="shared" si="89"/>
        <v>Employee 90</v>
      </c>
      <c r="B238" s="95"/>
      <c r="C238" s="95"/>
      <c r="D238" s="91">
        <f t="shared" si="90"/>
        <v>0</v>
      </c>
      <c r="E238" s="92" t="str">
        <f t="shared" si="91"/>
        <v>Yes</v>
      </c>
      <c r="F238" s="81"/>
      <c r="G238" s="81"/>
      <c r="H238" s="81"/>
      <c r="I238" s="93">
        <f t="shared" si="92"/>
        <v>0</v>
      </c>
      <c r="J238" s="94">
        <f t="shared" si="93"/>
        <v>0</v>
      </c>
      <c r="K238" s="150">
        <f t="shared" si="88"/>
        <v>0</v>
      </c>
      <c r="L238" s="82"/>
      <c r="M238" s="94">
        <f t="shared" si="94"/>
        <v>0</v>
      </c>
      <c r="N238" s="94">
        <f t="shared" si="84"/>
        <v>0</v>
      </c>
      <c r="S238" s="24">
        <f t="shared" si="95"/>
        <v>0</v>
      </c>
      <c r="T238" s="24">
        <f t="shared" si="96"/>
        <v>0</v>
      </c>
      <c r="U238" s="24">
        <f t="shared" si="97"/>
        <v>0</v>
      </c>
      <c r="V238" s="24">
        <f t="shared" si="98"/>
        <v>0</v>
      </c>
      <c r="X238" s="153">
        <f t="shared" si="85"/>
        <v>0</v>
      </c>
      <c r="Y238" s="153">
        <f t="shared" si="86"/>
        <v>0</v>
      </c>
      <c r="Z238" s="24">
        <f t="shared" si="87"/>
        <v>0</v>
      </c>
    </row>
    <row r="239" spans="1:26" x14ac:dyDescent="0.25">
      <c r="A239" s="96" t="str">
        <f t="shared" si="89"/>
        <v>Employee 91</v>
      </c>
      <c r="B239" s="95"/>
      <c r="C239" s="95"/>
      <c r="D239" s="91">
        <f t="shared" si="90"/>
        <v>0</v>
      </c>
      <c r="E239" s="92" t="str">
        <f t="shared" si="91"/>
        <v>Yes</v>
      </c>
      <c r="F239" s="81"/>
      <c r="G239" s="81"/>
      <c r="H239" s="81"/>
      <c r="I239" s="93">
        <f t="shared" si="92"/>
        <v>0</v>
      </c>
      <c r="J239" s="94">
        <f t="shared" si="93"/>
        <v>0</v>
      </c>
      <c r="K239" s="150">
        <f t="shared" si="88"/>
        <v>0</v>
      </c>
      <c r="L239" s="82"/>
      <c r="M239" s="94">
        <f t="shared" si="94"/>
        <v>0</v>
      </c>
      <c r="N239" s="94">
        <f t="shared" si="84"/>
        <v>0</v>
      </c>
      <c r="S239" s="24">
        <f t="shared" si="95"/>
        <v>0</v>
      </c>
      <c r="T239" s="24">
        <f t="shared" si="96"/>
        <v>0</v>
      </c>
      <c r="U239" s="24">
        <f t="shared" si="97"/>
        <v>0</v>
      </c>
      <c r="V239" s="24">
        <f t="shared" si="98"/>
        <v>0</v>
      </c>
      <c r="X239" s="153">
        <f t="shared" si="85"/>
        <v>0</v>
      </c>
      <c r="Y239" s="153">
        <f t="shared" si="86"/>
        <v>0</v>
      </c>
      <c r="Z239" s="24">
        <f t="shared" si="87"/>
        <v>0</v>
      </c>
    </row>
    <row r="240" spans="1:26" x14ac:dyDescent="0.25">
      <c r="A240" s="96" t="str">
        <f t="shared" si="89"/>
        <v>Employee 92</v>
      </c>
      <c r="B240" s="95"/>
      <c r="C240" s="95"/>
      <c r="D240" s="91">
        <f t="shared" si="90"/>
        <v>0</v>
      </c>
      <c r="E240" s="92" t="str">
        <f t="shared" si="91"/>
        <v>Yes</v>
      </c>
      <c r="F240" s="81"/>
      <c r="G240" s="81"/>
      <c r="H240" s="81"/>
      <c r="I240" s="93">
        <f t="shared" si="92"/>
        <v>0</v>
      </c>
      <c r="J240" s="94">
        <f t="shared" si="93"/>
        <v>0</v>
      </c>
      <c r="K240" s="150">
        <f t="shared" si="88"/>
        <v>0</v>
      </c>
      <c r="L240" s="82"/>
      <c r="M240" s="94">
        <f t="shared" si="94"/>
        <v>0</v>
      </c>
      <c r="N240" s="94">
        <f t="shared" si="84"/>
        <v>0</v>
      </c>
      <c r="S240" s="24">
        <f t="shared" si="95"/>
        <v>0</v>
      </c>
      <c r="T240" s="24">
        <f t="shared" si="96"/>
        <v>0</v>
      </c>
      <c r="U240" s="24">
        <f t="shared" si="97"/>
        <v>0</v>
      </c>
      <c r="V240" s="24">
        <f t="shared" si="98"/>
        <v>0</v>
      </c>
      <c r="X240" s="153">
        <f t="shared" si="85"/>
        <v>0</v>
      </c>
      <c r="Y240" s="153">
        <f t="shared" si="86"/>
        <v>0</v>
      </c>
      <c r="Z240" s="24">
        <f t="shared" si="87"/>
        <v>0</v>
      </c>
    </row>
    <row r="241" spans="1:26" x14ac:dyDescent="0.25">
      <c r="A241" s="96" t="str">
        <f t="shared" si="89"/>
        <v>Employee 93</v>
      </c>
      <c r="B241" s="95"/>
      <c r="C241" s="95"/>
      <c r="D241" s="91">
        <f t="shared" si="90"/>
        <v>0</v>
      </c>
      <c r="E241" s="92" t="str">
        <f t="shared" si="91"/>
        <v>Yes</v>
      </c>
      <c r="F241" s="81"/>
      <c r="G241" s="81"/>
      <c r="H241" s="81"/>
      <c r="I241" s="93">
        <f t="shared" si="92"/>
        <v>0</v>
      </c>
      <c r="J241" s="94">
        <f t="shared" si="93"/>
        <v>0</v>
      </c>
      <c r="K241" s="150">
        <f t="shared" si="88"/>
        <v>0</v>
      </c>
      <c r="L241" s="82"/>
      <c r="M241" s="94">
        <f t="shared" si="94"/>
        <v>0</v>
      </c>
      <c r="N241" s="94">
        <f t="shared" si="84"/>
        <v>0</v>
      </c>
      <c r="S241" s="24">
        <f t="shared" si="95"/>
        <v>0</v>
      </c>
      <c r="T241" s="24">
        <f t="shared" si="96"/>
        <v>0</v>
      </c>
      <c r="U241" s="24">
        <f t="shared" si="97"/>
        <v>0</v>
      </c>
      <c r="V241" s="24">
        <f t="shared" si="98"/>
        <v>0</v>
      </c>
      <c r="X241" s="153">
        <f t="shared" si="85"/>
        <v>0</v>
      </c>
      <c r="Y241" s="153">
        <f t="shared" si="86"/>
        <v>0</v>
      </c>
      <c r="Z241" s="24">
        <f t="shared" si="87"/>
        <v>0</v>
      </c>
    </row>
    <row r="242" spans="1:26" x14ac:dyDescent="0.25">
      <c r="A242" s="96" t="str">
        <f t="shared" si="89"/>
        <v>Employee 94</v>
      </c>
      <c r="B242" s="95"/>
      <c r="C242" s="95"/>
      <c r="D242" s="91">
        <f t="shared" si="90"/>
        <v>0</v>
      </c>
      <c r="E242" s="92" t="str">
        <f t="shared" si="91"/>
        <v>Yes</v>
      </c>
      <c r="F242" s="81"/>
      <c r="G242" s="81"/>
      <c r="H242" s="81"/>
      <c r="I242" s="93">
        <f t="shared" si="92"/>
        <v>0</v>
      </c>
      <c r="J242" s="94">
        <f t="shared" si="93"/>
        <v>0</v>
      </c>
      <c r="K242" s="150">
        <f t="shared" si="88"/>
        <v>0</v>
      </c>
      <c r="L242" s="82"/>
      <c r="M242" s="94">
        <f t="shared" si="94"/>
        <v>0</v>
      </c>
      <c r="N242" s="94">
        <f t="shared" si="84"/>
        <v>0</v>
      </c>
      <c r="S242" s="24">
        <f t="shared" si="95"/>
        <v>0</v>
      </c>
      <c r="T242" s="24">
        <f t="shared" si="96"/>
        <v>0</v>
      </c>
      <c r="U242" s="24">
        <f t="shared" si="97"/>
        <v>0</v>
      </c>
      <c r="V242" s="24">
        <f t="shared" si="98"/>
        <v>0</v>
      </c>
      <c r="X242" s="153">
        <f t="shared" si="85"/>
        <v>0</v>
      </c>
      <c r="Y242" s="153">
        <f t="shared" si="86"/>
        <v>0</v>
      </c>
      <c r="Z242" s="24">
        <f t="shared" si="87"/>
        <v>0</v>
      </c>
    </row>
    <row r="243" spans="1:26" x14ac:dyDescent="0.25">
      <c r="A243" s="96" t="str">
        <f t="shared" si="89"/>
        <v>Employee 95</v>
      </c>
      <c r="B243" s="95"/>
      <c r="C243" s="95"/>
      <c r="D243" s="91">
        <f t="shared" si="90"/>
        <v>0</v>
      </c>
      <c r="E243" s="92" t="str">
        <f t="shared" si="91"/>
        <v>Yes</v>
      </c>
      <c r="F243" s="81"/>
      <c r="G243" s="81"/>
      <c r="H243" s="81"/>
      <c r="I243" s="93">
        <f t="shared" si="92"/>
        <v>0</v>
      </c>
      <c r="J243" s="94">
        <f t="shared" si="93"/>
        <v>0</v>
      </c>
      <c r="K243" s="150">
        <f t="shared" si="88"/>
        <v>0</v>
      </c>
      <c r="L243" s="82"/>
      <c r="M243" s="94">
        <f t="shared" si="94"/>
        <v>0</v>
      </c>
      <c r="N243" s="94">
        <f t="shared" si="84"/>
        <v>0</v>
      </c>
      <c r="S243" s="24">
        <f t="shared" si="95"/>
        <v>0</v>
      </c>
      <c r="T243" s="24">
        <f t="shared" si="96"/>
        <v>0</v>
      </c>
      <c r="U243" s="24">
        <f t="shared" si="97"/>
        <v>0</v>
      </c>
      <c r="V243" s="24">
        <f t="shared" si="98"/>
        <v>0</v>
      </c>
      <c r="X243" s="153">
        <f t="shared" si="85"/>
        <v>0</v>
      </c>
      <c r="Y243" s="153">
        <f t="shared" si="86"/>
        <v>0</v>
      </c>
      <c r="Z243" s="24">
        <f t="shared" si="87"/>
        <v>0</v>
      </c>
    </row>
    <row r="244" spans="1:26" x14ac:dyDescent="0.25">
      <c r="A244" s="96" t="str">
        <f t="shared" si="89"/>
        <v>Employee 96</v>
      </c>
      <c r="B244" s="95"/>
      <c r="C244" s="95"/>
      <c r="D244" s="91">
        <f t="shared" si="90"/>
        <v>0</v>
      </c>
      <c r="E244" s="92" t="str">
        <f t="shared" si="91"/>
        <v>Yes</v>
      </c>
      <c r="F244" s="81"/>
      <c r="G244" s="81"/>
      <c r="H244" s="81"/>
      <c r="I244" s="93">
        <f t="shared" si="92"/>
        <v>0</v>
      </c>
      <c r="J244" s="94">
        <f t="shared" si="93"/>
        <v>0</v>
      </c>
      <c r="K244" s="150">
        <f t="shared" si="88"/>
        <v>0</v>
      </c>
      <c r="L244" s="82"/>
      <c r="M244" s="94">
        <f t="shared" si="94"/>
        <v>0</v>
      </c>
      <c r="N244" s="94">
        <f t="shared" si="84"/>
        <v>0</v>
      </c>
      <c r="S244" s="24">
        <f t="shared" si="95"/>
        <v>0</v>
      </c>
      <c r="T244" s="24">
        <f t="shared" si="96"/>
        <v>0</v>
      </c>
      <c r="U244" s="24">
        <f t="shared" si="97"/>
        <v>0</v>
      </c>
      <c r="V244" s="24">
        <f t="shared" si="98"/>
        <v>0</v>
      </c>
      <c r="X244" s="153">
        <f t="shared" si="85"/>
        <v>0</v>
      </c>
      <c r="Y244" s="153">
        <f t="shared" si="86"/>
        <v>0</v>
      </c>
      <c r="Z244" s="24">
        <f t="shared" si="87"/>
        <v>0</v>
      </c>
    </row>
    <row r="245" spans="1:26" x14ac:dyDescent="0.25">
      <c r="A245" s="96" t="str">
        <f t="shared" si="89"/>
        <v>Employee 97</v>
      </c>
      <c r="B245" s="95"/>
      <c r="C245" s="95"/>
      <c r="D245" s="91">
        <f t="shared" si="90"/>
        <v>0</v>
      </c>
      <c r="E245" s="92" t="str">
        <f t="shared" si="91"/>
        <v>Yes</v>
      </c>
      <c r="F245" s="81"/>
      <c r="G245" s="81"/>
      <c r="H245" s="81"/>
      <c r="I245" s="93">
        <f t="shared" si="92"/>
        <v>0</v>
      </c>
      <c r="J245" s="94">
        <f t="shared" si="93"/>
        <v>0</v>
      </c>
      <c r="K245" s="150">
        <f t="shared" si="88"/>
        <v>0</v>
      </c>
      <c r="L245" s="82"/>
      <c r="M245" s="94">
        <f t="shared" si="94"/>
        <v>0</v>
      </c>
      <c r="N245" s="94">
        <f t="shared" si="84"/>
        <v>0</v>
      </c>
      <c r="S245" s="24">
        <f t="shared" si="95"/>
        <v>0</v>
      </c>
      <c r="T245" s="24">
        <f t="shared" si="96"/>
        <v>0</v>
      </c>
      <c r="U245" s="24">
        <f t="shared" si="97"/>
        <v>0</v>
      </c>
      <c r="V245" s="24">
        <f t="shared" si="98"/>
        <v>0</v>
      </c>
      <c r="X245" s="153">
        <f t="shared" si="85"/>
        <v>0</v>
      </c>
      <c r="Y245" s="153">
        <f t="shared" si="86"/>
        <v>0</v>
      </c>
      <c r="Z245" s="24">
        <f t="shared" si="87"/>
        <v>0</v>
      </c>
    </row>
    <row r="246" spans="1:26" x14ac:dyDescent="0.25">
      <c r="A246" s="96" t="str">
        <f t="shared" si="89"/>
        <v>Employee 98</v>
      </c>
      <c r="B246" s="95"/>
      <c r="C246" s="95"/>
      <c r="D246" s="91">
        <f t="shared" si="90"/>
        <v>0</v>
      </c>
      <c r="E246" s="92" t="str">
        <f t="shared" si="91"/>
        <v>Yes</v>
      </c>
      <c r="F246" s="81"/>
      <c r="G246" s="81"/>
      <c r="H246" s="81"/>
      <c r="I246" s="93">
        <f t="shared" si="92"/>
        <v>0</v>
      </c>
      <c r="J246" s="94">
        <f t="shared" si="93"/>
        <v>0</v>
      </c>
      <c r="K246" s="150">
        <f t="shared" si="88"/>
        <v>0</v>
      </c>
      <c r="L246" s="82"/>
      <c r="M246" s="94">
        <f t="shared" si="94"/>
        <v>0</v>
      </c>
      <c r="N246" s="94">
        <f t="shared" si="84"/>
        <v>0</v>
      </c>
      <c r="S246" s="24">
        <f t="shared" si="95"/>
        <v>0</v>
      </c>
      <c r="T246" s="24">
        <f t="shared" si="96"/>
        <v>0</v>
      </c>
      <c r="U246" s="24">
        <f t="shared" si="97"/>
        <v>0</v>
      </c>
      <c r="V246" s="24">
        <f t="shared" si="98"/>
        <v>0</v>
      </c>
      <c r="X246" s="153">
        <f t="shared" si="85"/>
        <v>0</v>
      </c>
      <c r="Y246" s="153">
        <f t="shared" si="86"/>
        <v>0</v>
      </c>
      <c r="Z246" s="24">
        <f t="shared" si="87"/>
        <v>0</v>
      </c>
    </row>
    <row r="247" spans="1:26" x14ac:dyDescent="0.25">
      <c r="A247" s="96" t="str">
        <f t="shared" si="89"/>
        <v>Employee 99</v>
      </c>
      <c r="B247" s="95"/>
      <c r="C247" s="95"/>
      <c r="D247" s="91">
        <f t="shared" si="90"/>
        <v>0</v>
      </c>
      <c r="E247" s="92" t="str">
        <f t="shared" si="91"/>
        <v>Yes</v>
      </c>
      <c r="F247" s="81"/>
      <c r="G247" s="81"/>
      <c r="H247" s="81"/>
      <c r="I247" s="93">
        <f t="shared" si="92"/>
        <v>0</v>
      </c>
      <c r="J247" s="94">
        <f t="shared" si="93"/>
        <v>0</v>
      </c>
      <c r="K247" s="150">
        <f t="shared" si="88"/>
        <v>0</v>
      </c>
      <c r="L247" s="82"/>
      <c r="M247" s="94">
        <f t="shared" si="94"/>
        <v>0</v>
      </c>
      <c r="N247" s="94">
        <f t="shared" si="84"/>
        <v>0</v>
      </c>
      <c r="S247" s="24">
        <f t="shared" si="95"/>
        <v>0</v>
      </c>
      <c r="T247" s="24">
        <f t="shared" si="96"/>
        <v>0</v>
      </c>
      <c r="U247" s="24">
        <f t="shared" si="97"/>
        <v>0</v>
      </c>
      <c r="V247" s="24">
        <f t="shared" si="98"/>
        <v>0</v>
      </c>
      <c r="X247" s="153">
        <f t="shared" si="85"/>
        <v>0</v>
      </c>
      <c r="Y247" s="153">
        <f t="shared" si="86"/>
        <v>0</v>
      </c>
      <c r="Z247" s="24">
        <f t="shared" si="87"/>
        <v>0</v>
      </c>
    </row>
    <row r="248" spans="1:26" x14ac:dyDescent="0.25">
      <c r="A248" s="96" t="str">
        <f t="shared" si="89"/>
        <v>Employee 100</v>
      </c>
      <c r="B248" s="95"/>
      <c r="C248" s="95"/>
      <c r="D248" s="91">
        <f t="shared" si="90"/>
        <v>0</v>
      </c>
      <c r="E248" s="92" t="str">
        <f t="shared" si="91"/>
        <v>Yes</v>
      </c>
      <c r="F248" s="81"/>
      <c r="G248" s="81"/>
      <c r="H248" s="81"/>
      <c r="I248" s="93">
        <f t="shared" si="92"/>
        <v>0</v>
      </c>
      <c r="J248" s="94">
        <f t="shared" si="93"/>
        <v>0</v>
      </c>
      <c r="K248" s="150">
        <f t="shared" si="88"/>
        <v>0</v>
      </c>
      <c r="L248" s="82"/>
      <c r="M248" s="94">
        <f t="shared" si="94"/>
        <v>0</v>
      </c>
      <c r="N248" s="94">
        <f t="shared" si="84"/>
        <v>0</v>
      </c>
      <c r="S248" s="24">
        <f t="shared" si="95"/>
        <v>0</v>
      </c>
      <c r="T248" s="24">
        <f t="shared" si="96"/>
        <v>0</v>
      </c>
      <c r="U248" s="24">
        <f t="shared" si="97"/>
        <v>0</v>
      </c>
      <c r="V248" s="24">
        <f t="shared" si="98"/>
        <v>0</v>
      </c>
      <c r="X248" s="153">
        <f t="shared" si="85"/>
        <v>0</v>
      </c>
      <c r="Y248" s="153">
        <f t="shared" si="86"/>
        <v>0</v>
      </c>
      <c r="Z248" s="24">
        <f t="shared" si="87"/>
        <v>0</v>
      </c>
    </row>
    <row r="249" spans="1:26" x14ac:dyDescent="0.25">
      <c r="A249" s="36"/>
      <c r="B249" s="36"/>
      <c r="C249" s="36"/>
      <c r="D249" s="36"/>
      <c r="E249" s="23"/>
      <c r="F249" s="23"/>
      <c r="G249" s="33"/>
    </row>
    <row r="251" spans="1:26" ht="18.75" x14ac:dyDescent="0.25">
      <c r="A251" s="60" t="s">
        <v>274</v>
      </c>
      <c r="B251" s="60"/>
      <c r="C251" s="60"/>
      <c r="D251" s="60"/>
      <c r="E251" s="149"/>
      <c r="F251" s="149"/>
      <c r="G251" s="149"/>
      <c r="H251" s="149"/>
      <c r="I251" s="149"/>
      <c r="J251" s="149"/>
      <c r="K251" s="149"/>
    </row>
    <row r="252" spans="1:26" ht="21" x14ac:dyDescent="0.35">
      <c r="A252" s="66" t="s">
        <v>97</v>
      </c>
      <c r="B252" s="62"/>
      <c r="C252" s="62"/>
      <c r="D252" s="63"/>
      <c r="E252" s="149"/>
      <c r="F252" s="149"/>
      <c r="G252" s="149"/>
      <c r="H252" s="149"/>
      <c r="I252" s="149"/>
      <c r="J252" s="149"/>
      <c r="K252" s="149"/>
    </row>
    <row r="253" spans="1:26" ht="45" customHeight="1" x14ac:dyDescent="0.25">
      <c r="A253" s="166" t="s">
        <v>137</v>
      </c>
      <c r="B253" s="166"/>
      <c r="C253" s="166"/>
      <c r="D253" s="166"/>
      <c r="E253" s="166"/>
      <c r="F253" s="166"/>
      <c r="G253" s="166"/>
      <c r="H253" s="166"/>
      <c r="I253" s="166"/>
      <c r="J253" s="166"/>
      <c r="K253" s="166"/>
    </row>
    <row r="255" spans="1:26" x14ac:dyDescent="0.25">
      <c r="H255" s="38"/>
    </row>
    <row r="256" spans="1:26" x14ac:dyDescent="0.25">
      <c r="H256" s="34"/>
    </row>
    <row r="257" spans="1:7" x14ac:dyDescent="0.25">
      <c r="A257" s="36"/>
      <c r="B257" s="36"/>
      <c r="C257" s="36"/>
      <c r="D257" s="36"/>
      <c r="E257" s="23"/>
      <c r="F257" s="23"/>
      <c r="G257" s="33"/>
    </row>
    <row r="258" spans="1:7" x14ac:dyDescent="0.25">
      <c r="A258" s="36"/>
      <c r="B258" s="36"/>
      <c r="C258" s="36"/>
      <c r="D258" s="36"/>
      <c r="E258" s="23"/>
      <c r="F258" s="23"/>
      <c r="G258" s="33"/>
    </row>
    <row r="259" spans="1:7" x14ac:dyDescent="0.25">
      <c r="A259" s="36"/>
      <c r="B259" s="36"/>
      <c r="C259" s="36"/>
      <c r="D259" s="36"/>
      <c r="E259" s="23"/>
      <c r="F259" s="23"/>
      <c r="G259" s="33"/>
    </row>
  </sheetData>
  <sheetProtection algorithmName="SHA-512" hashValue="U6IfVIVUVLilTz7cWaddwxDyBO8EnTQW05WId/XcoJchG2kyIqT6QHjMKl40cXo3dDSD4oJjlctoZ2bEfiFiXA==" saltValue="S/oudxyh7HocoAsNGhbg0g==" spinCount="100000" sheet="1" objects="1" scenarios="1"/>
  <mergeCells count="7">
    <mergeCell ref="A253:K253"/>
    <mergeCell ref="D143:D144"/>
    <mergeCell ref="A147:B147"/>
    <mergeCell ref="A107:A108"/>
    <mergeCell ref="B107:B108"/>
    <mergeCell ref="A143:A144"/>
    <mergeCell ref="B143:B144"/>
  </mergeCells>
  <conditionalFormatting sqref="F149:N248">
    <cfRule type="expression" dxfId="8" priority="15">
      <formula>$E149="No"</formula>
    </cfRule>
  </conditionalFormatting>
  <conditionalFormatting sqref="H149:H248">
    <cfRule type="expression" dxfId="7" priority="11">
      <formula>G149&gt;=F149</formula>
    </cfRule>
  </conditionalFormatting>
  <conditionalFormatting sqref="H151">
    <cfRule type="expression" dxfId="6" priority="10">
      <formula>$G$151&gt;=$F$151</formula>
    </cfRule>
  </conditionalFormatting>
  <conditionalFormatting sqref="H153">
    <cfRule type="expression" dxfId="5" priority="9">
      <formula>$G$153&gt;=$F$153</formula>
    </cfRule>
  </conditionalFormatting>
  <conditionalFormatting sqref="H154">
    <cfRule type="expression" dxfId="4" priority="8">
      <formula>$G$154&gt;=$F$154</formula>
    </cfRule>
  </conditionalFormatting>
  <conditionalFormatting sqref="H155">
    <cfRule type="expression" dxfId="3" priority="7">
      <formula>$G$155&gt;=$F$155</formula>
    </cfRule>
  </conditionalFormatting>
  <conditionalFormatting sqref="H156">
    <cfRule type="expression" dxfId="2" priority="6">
      <formula>$G$156&gt;=$F$156</formula>
    </cfRule>
  </conditionalFormatting>
  <conditionalFormatting sqref="H157:H248">
    <cfRule type="expression" dxfId="1" priority="5">
      <formula>G157&gt;=F157</formula>
    </cfRule>
  </conditionalFormatting>
  <conditionalFormatting sqref="H152">
    <cfRule type="expression" dxfId="0" priority="3">
      <formula>$G$152&gt;=$F$152</formula>
    </cfRule>
  </conditionalFormatting>
  <conditionalFormatting sqref="B148:N148">
    <cfRule type="dataBar" priority="43">
      <dataBar>
        <cfvo type="min"/>
        <cfvo type="max"/>
        <color rgb="FF638EC6"/>
      </dataBar>
      <extLst>
        <ext xmlns:x14="http://schemas.microsoft.com/office/spreadsheetml/2009/9/main" uri="{B025F937-C7B1-47D3-B67F-A62EFF666E3E}">
          <x14:id>{D88AEC06-6EAF-4236-8D4B-D2F0C4E00405}</x14:id>
        </ext>
      </extLst>
    </cfRule>
  </conditionalFormatting>
  <dataValidations count="2">
    <dataValidation type="list" allowBlank="1" showInputMessage="1" showErrorMessage="1" sqref="K149:K248">
      <formula1>$AI$148:$AI$149</formula1>
    </dataValidation>
    <dataValidation type="list" allowBlank="1" showInputMessage="1" showErrorMessage="1" sqref="C6:C105">
      <formula1>$R$1:$R$2</formula1>
    </dataValidation>
  </dataValidations>
  <hyperlinks>
    <hyperlink ref="A252" r:id="rId1" display="The SBA forgiveness application is online here:"/>
  </hyperlinks>
  <pageMargins left="0.25" right="0.25" top="0.75" bottom="0.75" header="0.3" footer="0.3"/>
  <pageSetup paperSize="5" scale="44" orientation="landscape" r:id="rId2"/>
  <headerFooter>
    <oddFooter>&amp;L&amp;"Times New Roman,Regular"&amp;9 4787354.v2</oddFooter>
  </headerFooter>
  <rowBreaks count="1" manualBreakCount="1">
    <brk id="255" max="16383" man="1"/>
  </rowBreaks>
  <drawing r:id="rId3"/>
  <legacyDrawing r:id="rId4"/>
  <extLst>
    <ext xmlns:x14="http://schemas.microsoft.com/office/spreadsheetml/2009/9/main" uri="{78C0D931-6437-407d-A8EE-F0AAD7539E65}">
      <x14:conditionalFormattings>
        <x14:conditionalFormatting xmlns:xm="http://schemas.microsoft.com/office/excel/2006/main">
          <x14:cfRule type="dataBar" id="{D88AEC06-6EAF-4236-8D4B-D2F0C4E00405}">
            <x14:dataBar minLength="0" maxLength="100" gradient="0">
              <x14:cfvo type="autoMin"/>
              <x14:cfvo type="autoMax"/>
              <x14:negativeFillColor rgb="FFFF0000"/>
              <x14:axisColor rgb="FF000000"/>
            </x14:dataBar>
          </x14:cfRule>
          <xm:sqref>B148:N148</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5:K52"/>
  <sheetViews>
    <sheetView showGridLines="0" zoomScale="90" zoomScaleNormal="90" workbookViewId="0">
      <selection activeCell="A52" sqref="A52:D52"/>
    </sheetView>
  </sheetViews>
  <sheetFormatPr defaultRowHeight="15" x14ac:dyDescent="0.25"/>
  <cols>
    <col min="2" max="2" width="18.7109375" bestFit="1" customWidth="1"/>
    <col min="3" max="3" width="32.42578125" customWidth="1"/>
    <col min="4" max="4" width="19" customWidth="1"/>
    <col min="5" max="5" width="17.5703125" customWidth="1"/>
    <col min="7" max="7" width="12.5703125" bestFit="1" customWidth="1"/>
  </cols>
  <sheetData>
    <row r="5" spans="1:7" ht="15.75" x14ac:dyDescent="0.25">
      <c r="A5" s="190" t="s">
        <v>21</v>
      </c>
      <c r="B5" s="190"/>
      <c r="C5" s="190"/>
    </row>
    <row r="7" spans="1:7" ht="15.75" x14ac:dyDescent="0.25">
      <c r="A7" s="119" t="s">
        <v>132</v>
      </c>
    </row>
    <row r="8" spans="1:7" x14ac:dyDescent="0.25">
      <c r="A8" s="186" t="s">
        <v>32</v>
      </c>
      <c r="B8" s="186"/>
      <c r="C8" s="186"/>
      <c r="D8" s="186"/>
    </row>
    <row r="9" spans="1:7" x14ac:dyDescent="0.25">
      <c r="A9" s="2" t="s">
        <v>22</v>
      </c>
      <c r="B9" s="178" t="s">
        <v>16</v>
      </c>
      <c r="C9" s="179"/>
      <c r="D9" s="179"/>
      <c r="E9" s="179"/>
      <c r="F9" s="179"/>
      <c r="G9" s="84">
        <f>'PPP Schedule A Worksheet Equiv'!L108</f>
        <v>0</v>
      </c>
    </row>
    <row r="10" spans="1:7" x14ac:dyDescent="0.25">
      <c r="A10" s="2" t="s">
        <v>29</v>
      </c>
      <c r="B10" s="178" t="s">
        <v>17</v>
      </c>
      <c r="C10" s="179"/>
      <c r="D10" s="179"/>
      <c r="E10" s="179"/>
      <c r="F10" s="179"/>
      <c r="G10" s="83">
        <f>'PPP Schedule A Worksheet Equiv'!N106</f>
        <v>0</v>
      </c>
    </row>
    <row r="11" spans="1:7" x14ac:dyDescent="0.25">
      <c r="A11" s="2" t="s">
        <v>30</v>
      </c>
      <c r="B11" s="178" t="s">
        <v>25</v>
      </c>
      <c r="C11" s="179"/>
      <c r="D11" s="179"/>
      <c r="E11" s="179"/>
      <c r="F11" s="180"/>
      <c r="G11" s="84">
        <f>'PPP Schedule A Worksheet Equiv'!O108</f>
        <v>0</v>
      </c>
    </row>
    <row r="12" spans="1:7" x14ac:dyDescent="0.25">
      <c r="B12" s="1"/>
    </row>
    <row r="14" spans="1:7" ht="15.75" x14ac:dyDescent="0.25">
      <c r="A14" s="119" t="s">
        <v>133</v>
      </c>
    </row>
    <row r="15" spans="1:7" x14ac:dyDescent="0.25">
      <c r="A15" t="s">
        <v>31</v>
      </c>
    </row>
    <row r="16" spans="1:7" x14ac:dyDescent="0.25">
      <c r="A16" s="2" t="s">
        <v>33</v>
      </c>
      <c r="B16" s="191" t="s">
        <v>16</v>
      </c>
      <c r="C16" s="191"/>
      <c r="D16" s="191"/>
      <c r="E16" s="191"/>
      <c r="F16" s="191"/>
      <c r="G16" s="84">
        <f>'PPP Schedule A Worksheet Equiv'!C144</f>
        <v>0</v>
      </c>
    </row>
    <row r="17" spans="1:7" x14ac:dyDescent="0.25">
      <c r="A17" s="2" t="s">
        <v>36</v>
      </c>
      <c r="B17" s="191" t="s">
        <v>17</v>
      </c>
      <c r="C17" s="191"/>
      <c r="D17" s="191"/>
      <c r="E17" s="191"/>
      <c r="F17" s="191"/>
      <c r="G17" s="83">
        <f>'PPP Schedule A Worksheet Equiv'!E144</f>
        <v>0</v>
      </c>
    </row>
    <row r="19" spans="1:7" ht="15.75" x14ac:dyDescent="0.25">
      <c r="A19" s="119" t="s">
        <v>134</v>
      </c>
    </row>
    <row r="21" spans="1:7" x14ac:dyDescent="0.25">
      <c r="A21" s="2" t="s">
        <v>37</v>
      </c>
      <c r="B21" s="178" t="s">
        <v>38</v>
      </c>
      <c r="C21" s="179"/>
      <c r="D21" s="179"/>
      <c r="E21" s="179"/>
      <c r="F21" s="180"/>
      <c r="G21" s="81">
        <v>0</v>
      </c>
    </row>
    <row r="22" spans="1:7" x14ac:dyDescent="0.25">
      <c r="A22" s="2" t="s">
        <v>39</v>
      </c>
      <c r="B22" s="178" t="s">
        <v>40</v>
      </c>
      <c r="C22" s="179"/>
      <c r="D22" s="179"/>
      <c r="E22" s="179"/>
      <c r="F22" s="180"/>
      <c r="G22" s="81">
        <v>0</v>
      </c>
    </row>
    <row r="23" spans="1:7" x14ac:dyDescent="0.25">
      <c r="A23" s="2" t="s">
        <v>41</v>
      </c>
      <c r="B23" s="178" t="s">
        <v>42</v>
      </c>
      <c r="C23" s="179"/>
      <c r="D23" s="179"/>
      <c r="E23" s="179"/>
      <c r="F23" s="180"/>
      <c r="G23" s="81">
        <v>0</v>
      </c>
    </row>
    <row r="25" spans="1:7" ht="15.75" x14ac:dyDescent="0.25">
      <c r="A25" s="119" t="s">
        <v>135</v>
      </c>
    </row>
    <row r="27" spans="1:7" x14ac:dyDescent="0.25">
      <c r="A27" s="2" t="s">
        <v>43</v>
      </c>
      <c r="B27" s="181" t="s">
        <v>83</v>
      </c>
      <c r="C27" s="182"/>
      <c r="D27" s="179"/>
      <c r="E27" s="179"/>
      <c r="F27" s="180"/>
      <c r="G27" s="84">
        <f>E34</f>
        <v>0</v>
      </c>
    </row>
    <row r="28" spans="1:7" x14ac:dyDescent="0.25">
      <c r="A28" s="4"/>
      <c r="B28" s="47"/>
      <c r="C28" s="47"/>
      <c r="D28" s="48"/>
      <c r="E28" s="48"/>
      <c r="F28" s="49"/>
      <c r="G28" s="11"/>
    </row>
    <row r="29" spans="1:7" ht="105" x14ac:dyDescent="0.25">
      <c r="B29" s="46"/>
      <c r="C29" s="50"/>
      <c r="D29" s="45" t="s">
        <v>48</v>
      </c>
      <c r="E29" s="44" t="s">
        <v>163</v>
      </c>
      <c r="G29" s="10"/>
    </row>
    <row r="30" spans="1:7" x14ac:dyDescent="0.25">
      <c r="B30" s="183" t="s">
        <v>82</v>
      </c>
      <c r="C30" s="184"/>
      <c r="D30" s="82"/>
      <c r="E30" s="81"/>
    </row>
    <row r="31" spans="1:7" x14ac:dyDescent="0.25">
      <c r="B31" s="176" t="s">
        <v>44</v>
      </c>
      <c r="C31" s="177"/>
      <c r="D31" s="82"/>
      <c r="E31" s="81"/>
    </row>
    <row r="32" spans="1:7" x14ac:dyDescent="0.25">
      <c r="B32" s="176" t="s">
        <v>45</v>
      </c>
      <c r="C32" s="177"/>
      <c r="D32" s="82"/>
      <c r="E32" s="81"/>
    </row>
    <row r="33" spans="1:11" x14ac:dyDescent="0.25">
      <c r="B33" s="176" t="s">
        <v>46</v>
      </c>
      <c r="C33" s="177"/>
      <c r="D33" s="82"/>
      <c r="E33" s="81"/>
    </row>
    <row r="34" spans="1:11" x14ac:dyDescent="0.25">
      <c r="B34" s="187" t="s">
        <v>47</v>
      </c>
      <c r="C34" s="188"/>
      <c r="D34" s="189"/>
      <c r="E34" s="85">
        <f>SUM(E30:E33)</f>
        <v>0</v>
      </c>
    </row>
    <row r="36" spans="1:11" x14ac:dyDescent="0.25">
      <c r="A36" t="s">
        <v>49</v>
      </c>
    </row>
    <row r="37" spans="1:11" x14ac:dyDescent="0.25">
      <c r="A37" s="2" t="s">
        <v>50</v>
      </c>
      <c r="B37" s="178" t="s">
        <v>125</v>
      </c>
      <c r="C37" s="179"/>
      <c r="D37" s="179"/>
      <c r="E37" s="179"/>
      <c r="F37" s="180"/>
      <c r="G37" s="84">
        <f>SUM(G9+G16+G21+G22+G23+G27)</f>
        <v>0</v>
      </c>
    </row>
    <row r="39" spans="1:11" ht="15.75" x14ac:dyDescent="0.25">
      <c r="A39" s="119" t="s">
        <v>51</v>
      </c>
      <c r="B39" s="119"/>
      <c r="C39" s="119"/>
    </row>
    <row r="40" spans="1:11" ht="15.75" x14ac:dyDescent="0.25">
      <c r="A40" s="120" t="s">
        <v>32</v>
      </c>
      <c r="B40" s="119"/>
      <c r="C40" s="119"/>
    </row>
    <row r="41" spans="1:11" x14ac:dyDescent="0.25">
      <c r="A41" s="8" t="s">
        <v>52</v>
      </c>
      <c r="B41" s="192" t="s">
        <v>100</v>
      </c>
      <c r="C41" s="193"/>
      <c r="D41" s="193"/>
      <c r="E41" s="193"/>
      <c r="F41" s="194"/>
      <c r="G41" s="116">
        <f>'PPP Schedule A Worksheet Equiv'!E106</f>
        <v>0</v>
      </c>
    </row>
    <row r="42" spans="1:11" x14ac:dyDescent="0.25">
      <c r="A42" s="2" t="s">
        <v>53</v>
      </c>
      <c r="B42" s="178" t="s">
        <v>81</v>
      </c>
      <c r="C42" s="179"/>
      <c r="D42" s="179"/>
      <c r="E42" s="179"/>
      <c r="F42" s="180"/>
      <c r="G42" s="83">
        <f>G10+G17</f>
        <v>0</v>
      </c>
    </row>
    <row r="43" spans="1:11" x14ac:dyDescent="0.25">
      <c r="A43" s="2" t="s">
        <v>54</v>
      </c>
      <c r="B43" s="178" t="s">
        <v>80</v>
      </c>
      <c r="C43" s="179"/>
      <c r="D43" s="179"/>
      <c r="E43" s="179"/>
      <c r="F43" s="180"/>
      <c r="G43" s="83">
        <f>IF('PPP Schedule A Worksheet Equiv'!AD6&gt;0,1, G42/G41)</f>
        <v>1</v>
      </c>
    </row>
    <row r="46" spans="1:11" ht="18.75" x14ac:dyDescent="0.25">
      <c r="A46" s="60" t="s">
        <v>274</v>
      </c>
      <c r="B46" s="60"/>
      <c r="C46" s="60"/>
      <c r="D46" s="60"/>
      <c r="E46" s="149"/>
      <c r="F46" s="149"/>
      <c r="G46" s="149"/>
      <c r="H46" s="149"/>
      <c r="I46" s="149"/>
      <c r="J46" s="149"/>
      <c r="K46" s="149"/>
    </row>
    <row r="47" spans="1:11" ht="21" x14ac:dyDescent="0.35">
      <c r="A47" s="66" t="s">
        <v>97</v>
      </c>
      <c r="B47" s="62"/>
      <c r="C47" s="62"/>
      <c r="D47" s="63"/>
      <c r="E47" s="149"/>
      <c r="F47" s="149"/>
      <c r="G47" s="149"/>
      <c r="H47" s="149"/>
      <c r="I47" s="149"/>
      <c r="J47" s="149"/>
      <c r="K47" s="149"/>
    </row>
    <row r="48" spans="1:11" ht="51" customHeight="1" x14ac:dyDescent="0.25">
      <c r="A48" s="166" t="s">
        <v>137</v>
      </c>
      <c r="B48" s="166"/>
      <c r="C48" s="166"/>
      <c r="D48" s="166"/>
      <c r="E48" s="166"/>
      <c r="F48" s="166"/>
      <c r="G48" s="166"/>
      <c r="H48" s="166"/>
      <c r="I48" s="166"/>
      <c r="J48" s="166"/>
      <c r="K48" s="166"/>
    </row>
    <row r="49" spans="1:6" ht="18.75" x14ac:dyDescent="0.3">
      <c r="A49" s="148"/>
      <c r="B49" s="148"/>
      <c r="C49" s="148"/>
      <c r="D49" s="148"/>
      <c r="E49" s="1"/>
      <c r="F49" s="1"/>
    </row>
    <row r="50" spans="1:6" ht="18.75" x14ac:dyDescent="0.3">
      <c r="A50" s="148"/>
      <c r="B50" s="148"/>
      <c r="C50" s="148"/>
      <c r="D50" s="148"/>
      <c r="E50" s="1"/>
      <c r="F50" s="1"/>
    </row>
    <row r="51" spans="1:6" ht="18.75" x14ac:dyDescent="0.3">
      <c r="A51" s="148"/>
      <c r="B51" s="148"/>
      <c r="C51" s="148"/>
      <c r="D51" s="148"/>
      <c r="E51" s="1"/>
      <c r="F51" s="1"/>
    </row>
    <row r="52" spans="1:6" ht="18.75" x14ac:dyDescent="0.25">
      <c r="A52" s="185"/>
      <c r="B52" s="185"/>
      <c r="C52" s="185"/>
      <c r="D52" s="185"/>
      <c r="E52" s="1"/>
      <c r="F52" s="1"/>
    </row>
  </sheetData>
  <sheetProtection algorithmName="SHA-512" hashValue="T/SnPpwmgezp+wZiPGyiU67nZObQHbfX072lmdXRX6nP6b/Q5y3wAYoZGBn+c6y/BtkH2cnD52NdyFtRtcx7kg==" saltValue="NsGlZYvZ2vzVVfMqWvFQww==" spinCount="100000" sheet="1" formatCells="0"/>
  <mergeCells count="22">
    <mergeCell ref="A52:D52"/>
    <mergeCell ref="A48:K48"/>
    <mergeCell ref="A8:D8"/>
    <mergeCell ref="B34:D34"/>
    <mergeCell ref="A5:C5"/>
    <mergeCell ref="B9:F9"/>
    <mergeCell ref="B10:F10"/>
    <mergeCell ref="B11:F11"/>
    <mergeCell ref="B16:F16"/>
    <mergeCell ref="B17:F17"/>
    <mergeCell ref="B21:F21"/>
    <mergeCell ref="B22:F22"/>
    <mergeCell ref="B37:F37"/>
    <mergeCell ref="B42:F42"/>
    <mergeCell ref="B41:F41"/>
    <mergeCell ref="B43:F43"/>
    <mergeCell ref="B33:C33"/>
    <mergeCell ref="B23:F23"/>
    <mergeCell ref="B27:F27"/>
    <mergeCell ref="B30:C30"/>
    <mergeCell ref="B31:C31"/>
    <mergeCell ref="B32:C32"/>
  </mergeCells>
  <hyperlinks>
    <hyperlink ref="A47" r:id="rId1" display="The SBA forgiveness application is online here:"/>
  </hyperlinks>
  <pageMargins left="0.7" right="0.7" top="0.75" bottom="0.75" header="0.3" footer="0.3"/>
  <pageSetup scale="58" orientation="portrait" r:id="rId2"/>
  <colBreaks count="1" manualBreakCount="1">
    <brk id="11" max="1048575" man="1"/>
  </colBreaks>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AD38"/>
  <sheetViews>
    <sheetView showGridLines="0" zoomScaleNormal="100" workbookViewId="0">
      <selection activeCell="F40" sqref="F40"/>
    </sheetView>
  </sheetViews>
  <sheetFormatPr defaultRowHeight="15" x14ac:dyDescent="0.25"/>
  <cols>
    <col min="1" max="1" width="83.85546875" customWidth="1"/>
    <col min="2" max="2" width="23.42578125" customWidth="1"/>
    <col min="3" max="3" width="14" bestFit="1" customWidth="1"/>
    <col min="4" max="4" width="16.42578125" bestFit="1" customWidth="1"/>
    <col min="6" max="6" width="32.140625" customWidth="1"/>
  </cols>
  <sheetData>
    <row r="1" spans="1:5" ht="64.5" customHeight="1" x14ac:dyDescent="0.25">
      <c r="B1" s="199" t="s">
        <v>271</v>
      </c>
      <c r="C1" s="200"/>
      <c r="D1" s="200"/>
      <c r="E1" s="200"/>
    </row>
    <row r="2" spans="1:5" ht="27.75" customHeight="1" x14ac:dyDescent="0.3">
      <c r="A2" s="16" t="s">
        <v>12</v>
      </c>
      <c r="B2" s="196"/>
      <c r="C2" s="196"/>
      <c r="D2" s="196"/>
      <c r="E2" s="196"/>
    </row>
    <row r="3" spans="1:5" ht="18" customHeight="1" x14ac:dyDescent="0.3">
      <c r="A3" s="14" t="s">
        <v>55</v>
      </c>
      <c r="B3" s="73"/>
      <c r="C3" s="17" t="s">
        <v>13</v>
      </c>
      <c r="D3" s="197"/>
      <c r="E3" s="198"/>
    </row>
    <row r="4" spans="1:5" ht="18.75" x14ac:dyDescent="0.3">
      <c r="A4" s="14" t="s">
        <v>72</v>
      </c>
      <c r="B4" s="73"/>
      <c r="C4" s="17" t="s">
        <v>13</v>
      </c>
      <c r="D4" s="197"/>
      <c r="E4" s="198"/>
    </row>
    <row r="5" spans="1:5" x14ac:dyDescent="0.25">
      <c r="D5" s="13"/>
    </row>
    <row r="7" spans="1:5" ht="18.75" x14ac:dyDescent="0.3">
      <c r="A7" s="14" t="s">
        <v>0</v>
      </c>
      <c r="B7" s="74">
        <v>0</v>
      </c>
      <c r="C7" s="5"/>
      <c r="D7" s="3"/>
    </row>
    <row r="8" spans="1:5" ht="18.75" x14ac:dyDescent="0.3">
      <c r="A8" s="18" t="s">
        <v>73</v>
      </c>
      <c r="B8" s="75">
        <f>B29</f>
        <v>0</v>
      </c>
      <c r="C8" s="5"/>
      <c r="D8" s="3"/>
    </row>
    <row r="9" spans="1:5" ht="18.75" x14ac:dyDescent="0.3">
      <c r="A9" s="18" t="s">
        <v>71</v>
      </c>
      <c r="B9" s="76">
        <f>B7-B8</f>
        <v>0</v>
      </c>
      <c r="C9" s="5"/>
      <c r="D9" s="3"/>
    </row>
    <row r="10" spans="1:5" ht="18.75" x14ac:dyDescent="0.3">
      <c r="A10" s="15"/>
      <c r="B10" s="19"/>
      <c r="C10" s="5"/>
      <c r="D10" s="3"/>
    </row>
    <row r="11" spans="1:5" ht="17.25" x14ac:dyDescent="0.4">
      <c r="A11" s="7"/>
      <c r="B11" s="4"/>
      <c r="C11" s="4"/>
      <c r="D11" s="6"/>
    </row>
    <row r="12" spans="1:5" ht="18" x14ac:dyDescent="0.4">
      <c r="A12" s="21" t="s">
        <v>58</v>
      </c>
      <c r="B12" s="22"/>
      <c r="C12" s="4"/>
      <c r="D12" s="6"/>
    </row>
    <row r="13" spans="1:5" ht="18" x14ac:dyDescent="0.4">
      <c r="A13" s="20" t="s">
        <v>59</v>
      </c>
      <c r="B13" s="77">
        <f>'PPP Schedule A'!G37</f>
        <v>0</v>
      </c>
      <c r="C13" s="4"/>
      <c r="D13" s="6"/>
    </row>
    <row r="14" spans="1:5" ht="18" x14ac:dyDescent="0.4">
      <c r="A14" s="20" t="s">
        <v>60</v>
      </c>
      <c r="B14" s="80">
        <v>0</v>
      </c>
      <c r="C14" s="4"/>
      <c r="D14" s="6"/>
    </row>
    <row r="15" spans="1:5" ht="18" x14ac:dyDescent="0.4">
      <c r="A15" s="20" t="s">
        <v>61</v>
      </c>
      <c r="B15" s="80">
        <v>0</v>
      </c>
      <c r="C15" s="4"/>
      <c r="D15" s="6"/>
    </row>
    <row r="16" spans="1:5" ht="18" x14ac:dyDescent="0.4">
      <c r="A16" s="20" t="s">
        <v>62</v>
      </c>
      <c r="B16" s="80">
        <v>0</v>
      </c>
      <c r="C16" s="4"/>
      <c r="D16" s="6"/>
    </row>
    <row r="17" spans="1:19" ht="17.25" x14ac:dyDescent="0.4">
      <c r="A17" s="7"/>
      <c r="B17" s="11"/>
      <c r="C17" s="4"/>
      <c r="D17" s="6"/>
    </row>
    <row r="18" spans="1:19" ht="18" x14ac:dyDescent="0.4">
      <c r="A18" s="21" t="s">
        <v>63</v>
      </c>
      <c r="B18" s="22"/>
      <c r="C18" s="4"/>
      <c r="D18" s="6"/>
    </row>
    <row r="19" spans="1:19" ht="18" x14ac:dyDescent="0.4">
      <c r="A19" s="20" t="s">
        <v>64</v>
      </c>
      <c r="B19" s="78">
        <f>'PPP Schedule A'!G11</f>
        <v>0</v>
      </c>
      <c r="C19" s="4"/>
      <c r="D19" s="6"/>
    </row>
    <row r="20" spans="1:19" ht="18" x14ac:dyDescent="0.4">
      <c r="A20" s="20" t="s">
        <v>65</v>
      </c>
      <c r="B20" s="78">
        <f>(SUM(B13:B16))-B19</f>
        <v>0</v>
      </c>
      <c r="C20" s="4"/>
      <c r="D20" s="6"/>
    </row>
    <row r="21" spans="1:19" ht="18" x14ac:dyDescent="0.4">
      <c r="A21" s="20" t="s">
        <v>66</v>
      </c>
      <c r="B21" s="79">
        <f>'PPP Schedule A'!G43</f>
        <v>1</v>
      </c>
      <c r="C21" s="4"/>
      <c r="D21" s="6"/>
    </row>
    <row r="22" spans="1:19" ht="17.25" x14ac:dyDescent="0.4">
      <c r="A22" s="7"/>
      <c r="B22" s="4"/>
      <c r="C22" s="4"/>
      <c r="D22" s="6"/>
    </row>
    <row r="23" spans="1:19" ht="18" x14ac:dyDescent="0.4">
      <c r="A23" s="21" t="s">
        <v>67</v>
      </c>
      <c r="B23" s="22"/>
      <c r="C23" s="4"/>
      <c r="D23" s="6"/>
    </row>
    <row r="24" spans="1:19" ht="18" x14ac:dyDescent="0.4">
      <c r="A24" s="20" t="s">
        <v>74</v>
      </c>
      <c r="B24" s="78">
        <f>B20*B21</f>
        <v>0</v>
      </c>
      <c r="C24" s="4"/>
      <c r="D24" s="6"/>
    </row>
    <row r="25" spans="1:19" ht="18" x14ac:dyDescent="0.4">
      <c r="A25" s="20" t="s">
        <v>68</v>
      </c>
      <c r="B25" s="78">
        <f>B7</f>
        <v>0</v>
      </c>
      <c r="C25" s="4"/>
      <c r="D25" s="6"/>
    </row>
    <row r="26" spans="1:19" ht="18" x14ac:dyDescent="0.4">
      <c r="A26" s="20" t="s">
        <v>159</v>
      </c>
      <c r="B26" s="78">
        <f>B13/0.6</f>
        <v>0</v>
      </c>
      <c r="C26" s="4"/>
      <c r="D26" s="6"/>
    </row>
    <row r="27" spans="1:19" ht="18" x14ac:dyDescent="0.4">
      <c r="A27" s="22"/>
      <c r="B27" s="22"/>
      <c r="C27" s="4"/>
      <c r="D27" s="6"/>
    </row>
    <row r="28" spans="1:19" ht="18" x14ac:dyDescent="0.4">
      <c r="A28" s="21" t="s">
        <v>69</v>
      </c>
      <c r="B28" s="22"/>
      <c r="C28" s="4"/>
      <c r="D28" s="6"/>
    </row>
    <row r="29" spans="1:19" ht="18" x14ac:dyDescent="0.4">
      <c r="A29" s="20" t="s">
        <v>70</v>
      </c>
      <c r="B29" s="78">
        <f>MIN(B24:B26)</f>
        <v>0</v>
      </c>
      <c r="C29" s="4"/>
      <c r="D29" s="6"/>
    </row>
    <row r="30" spans="1:19" x14ac:dyDescent="0.25">
      <c r="A30" s="12"/>
      <c r="B30" s="1"/>
      <c r="C30" s="1"/>
    </row>
    <row r="31" spans="1:19" x14ac:dyDescent="0.25">
      <c r="A31" s="9"/>
      <c r="O31" s="1"/>
      <c r="P31" s="1"/>
      <c r="Q31" s="1"/>
      <c r="R31" s="1"/>
      <c r="S31" s="1"/>
    </row>
    <row r="32" spans="1:19" ht="21" customHeight="1" x14ac:dyDescent="0.25">
      <c r="A32" s="60" t="s">
        <v>274</v>
      </c>
      <c r="B32" s="60"/>
      <c r="C32" s="60"/>
      <c r="D32" s="60"/>
      <c r="E32" s="143"/>
      <c r="F32" s="143"/>
      <c r="G32" s="143"/>
      <c r="H32" s="143"/>
      <c r="I32" s="143"/>
      <c r="J32" s="143"/>
      <c r="K32" s="143"/>
      <c r="L32" s="143"/>
      <c r="M32" s="143"/>
      <c r="N32" s="143"/>
      <c r="O32" s="143"/>
      <c r="P32" s="143"/>
      <c r="Q32" s="143"/>
      <c r="R32" s="143"/>
      <c r="S32" s="1"/>
    </row>
    <row r="33" spans="1:30" s="52" customFormat="1" ht="21" x14ac:dyDescent="0.35">
      <c r="A33" s="66" t="s">
        <v>97</v>
      </c>
      <c r="B33" s="62"/>
      <c r="C33" s="62"/>
      <c r="D33" s="63"/>
      <c r="E33" s="144"/>
      <c r="F33" s="144"/>
      <c r="G33" s="144"/>
      <c r="H33" s="145"/>
      <c r="I33" s="145"/>
      <c r="J33" s="145"/>
      <c r="K33" s="146"/>
      <c r="L33" s="145"/>
      <c r="M33" s="145"/>
      <c r="N33" s="145"/>
      <c r="O33" s="145"/>
      <c r="P33" s="145"/>
      <c r="Q33" s="145"/>
      <c r="R33" s="55"/>
      <c r="S33" s="55"/>
    </row>
    <row r="34" spans="1:30" ht="17.25" hidden="1" customHeight="1" x14ac:dyDescent="0.3">
      <c r="A34" s="147" t="s">
        <v>137</v>
      </c>
      <c r="B34" s="147"/>
      <c r="C34" s="147"/>
      <c r="D34" s="147"/>
      <c r="E34" s="147"/>
      <c r="F34" s="147"/>
      <c r="G34" s="147"/>
      <c r="H34" s="147"/>
      <c r="I34" s="147"/>
      <c r="J34" s="147"/>
      <c r="K34" s="147"/>
      <c r="L34" s="147"/>
      <c r="M34" s="147"/>
      <c r="N34" s="147"/>
      <c r="O34" s="147"/>
      <c r="P34" s="147"/>
      <c r="Q34" s="147"/>
      <c r="R34" s="147"/>
    </row>
    <row r="35" spans="1:30" ht="15" hidden="1" customHeight="1" x14ac:dyDescent="0.3">
      <c r="A35" s="147"/>
      <c r="B35" s="147"/>
      <c r="C35" s="147"/>
      <c r="D35" s="147"/>
      <c r="E35" s="147"/>
      <c r="F35" s="147"/>
      <c r="G35" s="147"/>
      <c r="H35" s="147"/>
      <c r="I35" s="147"/>
      <c r="J35" s="147"/>
      <c r="K35" s="147"/>
      <c r="L35" s="147"/>
      <c r="M35" s="147"/>
      <c r="N35" s="147"/>
      <c r="O35" s="147"/>
      <c r="P35" s="147"/>
      <c r="Q35" s="147"/>
      <c r="R35" s="147"/>
    </row>
    <row r="36" spans="1:30" ht="15" hidden="1" customHeight="1" x14ac:dyDescent="0.3">
      <c r="A36" s="147"/>
      <c r="B36" s="147"/>
      <c r="C36" s="147"/>
      <c r="D36" s="147"/>
      <c r="E36" s="147"/>
      <c r="F36" s="147"/>
      <c r="G36" s="147"/>
      <c r="H36" s="147"/>
      <c r="I36" s="147"/>
      <c r="J36" s="147"/>
      <c r="K36" s="147"/>
      <c r="L36" s="147"/>
      <c r="M36" s="147"/>
      <c r="N36" s="147"/>
      <c r="O36" s="147"/>
      <c r="P36" s="147"/>
      <c r="Q36" s="147"/>
      <c r="R36" s="147"/>
    </row>
    <row r="37" spans="1:30" ht="15" hidden="1" customHeight="1" x14ac:dyDescent="0.3">
      <c r="A37" s="147"/>
      <c r="B37" s="147"/>
      <c r="C37" s="147"/>
      <c r="D37" s="147"/>
      <c r="E37" s="147"/>
      <c r="F37" s="147"/>
      <c r="G37" s="147"/>
      <c r="H37" s="147"/>
      <c r="I37" s="147"/>
      <c r="J37" s="147"/>
      <c r="K37" s="147"/>
      <c r="L37" s="147"/>
      <c r="M37" s="147"/>
      <c r="N37" s="147"/>
      <c r="O37" s="147"/>
      <c r="P37" s="147"/>
      <c r="Q37" s="147"/>
      <c r="R37" s="147"/>
    </row>
    <row r="38" spans="1:30" ht="51.75" customHeight="1" x14ac:dyDescent="0.3">
      <c r="A38" s="195" t="s">
        <v>158</v>
      </c>
      <c r="B38" s="195"/>
      <c r="C38" s="195"/>
      <c r="D38" s="195"/>
      <c r="E38" s="148"/>
      <c r="F38" s="148"/>
      <c r="G38" s="148"/>
      <c r="H38" s="148"/>
      <c r="I38" s="148"/>
      <c r="J38" s="148"/>
      <c r="K38" s="148"/>
      <c r="L38" s="148"/>
      <c r="M38" s="148"/>
      <c r="N38" s="148"/>
      <c r="O38" s="148"/>
      <c r="P38" s="148"/>
      <c r="Q38" s="148"/>
      <c r="R38" s="148"/>
      <c r="S38" s="1"/>
      <c r="T38" s="1"/>
      <c r="U38" s="1"/>
      <c r="V38" s="1"/>
      <c r="W38" s="1"/>
      <c r="X38" s="1"/>
      <c r="Y38" s="1"/>
      <c r="Z38" s="1"/>
      <c r="AA38" s="1"/>
      <c r="AB38" s="1"/>
      <c r="AC38" s="1"/>
      <c r="AD38" s="1"/>
    </row>
  </sheetData>
  <sheetProtection algorithmName="SHA-512" hashValue="EbSc7nGjanC+qCh5+i8IoyM6PfzU44XwWv0PrzgnPCqLRweqCl61V2Fe9mI6gzi/1UoHldIu5blj+ycKvYtaqQ==" saltValue="Cll+1/Pj3uofot/4JzIY3g==" spinCount="100000" sheet="1" formatCells="0"/>
  <mergeCells count="5">
    <mergeCell ref="A38:D38"/>
    <mergeCell ref="B2:E2"/>
    <mergeCell ref="D3:E3"/>
    <mergeCell ref="D4:E4"/>
    <mergeCell ref="B1:E1"/>
  </mergeCells>
  <hyperlinks>
    <hyperlink ref="A33" r:id="rId1" display="The SBA forgiveness application is online here:"/>
  </hyperlinks>
  <pageMargins left="0.7" right="0.7" top="0.75" bottom="0.75" header="0.3" footer="0.3"/>
  <pageSetup scale="61"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Instructions</vt:lpstr>
      <vt:lpstr>PPP Schedule A Worksheet Equiv</vt:lpstr>
      <vt:lpstr>PPP Schedule A</vt:lpstr>
      <vt:lpstr>Calculation of Forgiveness</vt:lpstr>
      <vt:lpstr>'PPP Schedule A'!Print_Area</vt:lpstr>
      <vt:lpstr>'PPP Schedule A Worksheet Equiv'!Print_Area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Joshua French</dc:creator>
  <cp:lastModifiedBy>Amanda L. Johnson</cp:lastModifiedBy>
  <cp:lastPrinted>2020-05-17T19:49:45Z</cp:lastPrinted>
  <dcterms:created xsi:type="dcterms:W3CDTF">2020-04-04T13:03:25Z</dcterms:created>
  <dcterms:modified xsi:type="dcterms:W3CDTF">2020-07-27T18:24:17Z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US_DocIDActiveBits">
    <vt:lpwstr>98304</vt:lpwstr>
  </property>
  <property fmtid="{D5CDD505-2E9C-101B-9397-08002B2CF9AE}" pid="3" name="CUS_DocIDLocation">
    <vt:lpwstr>LAST_PAGE_ONLY</vt:lpwstr>
  </property>
  <property fmtid="{D5CDD505-2E9C-101B-9397-08002B2CF9AE}" pid="4" name="CUS_DocIDPosition">
    <vt:lpwstr>Left</vt:lpwstr>
  </property>
  <property fmtid="{D5CDD505-2E9C-101B-9397-08002B2CF9AE}" pid="5" name="CUS_DocIDSheetRef">
    <vt:lpwstr>2</vt:lpwstr>
  </property>
  <property fmtid="{D5CDD505-2E9C-101B-9397-08002B2CF9AE}" pid="6" name="CUS_DocIDString">
    <vt:lpwstr>&amp;"Times New Roman,Regular"&amp;9 4787354.v2</vt:lpwstr>
  </property>
  <property fmtid="{D5CDD505-2E9C-101B-9397-08002B2CF9AE}" pid="7" name="CUS_DocIDChunk0">
    <vt:lpwstr>&amp;"Times New Roman,Regular"&amp;9</vt:lpwstr>
  </property>
  <property fmtid="{D5CDD505-2E9C-101B-9397-08002B2CF9AE}" pid="8" name="CUS_DocIDChunk1">
    <vt:lpwstr> 4787354.v2</vt:lpwstr>
  </property>
</Properties>
</file>